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66925"/>
  <mc:AlternateContent xmlns:mc="http://schemas.openxmlformats.org/markup-compatibility/2006">
    <mc:Choice Requires="x15">
      <x15ac:absPath xmlns:x15ac="http://schemas.microsoft.com/office/spreadsheetml/2010/11/ac" url="https://d.docs.live.net/4e01c4cbe237330c/CONAVI/Zona 5-2/Programa de Trabajo/Web/16/2021/IV Trimestre/"/>
    </mc:Choice>
  </mc:AlternateContent>
  <xr:revisionPtr revIDLastSave="0" documentId="14_{949F912B-DCDE-48C3-9796-44E0547AF87A}" xr6:coauthVersionLast="36" xr6:coauthVersionMax="36" xr10:uidLastSave="{00000000-0000-0000-0000-000000000000}"/>
  <bookViews>
    <workbookView xWindow="0" yWindow="0" windowWidth="6135" windowHeight="3420" xr2:uid="{00000000-000D-0000-FFFF-FFFF000000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0" hidden="1">Registro!$A$1:$Y$93</definedName>
    <definedName name="_xlnm._FilterDatabase" localSheetId="3" hidden="1">RVN!$A$2:$C$1338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7" i="1" l="1"/>
  <c r="V28" i="1"/>
  <c r="V26" i="1"/>
  <c r="V14" i="1"/>
  <c r="U14" i="1"/>
  <c r="V20" i="1"/>
  <c r="V21" i="1"/>
  <c r="V17" i="1"/>
  <c r="V18" i="1"/>
  <c r="V19" i="1"/>
  <c r="V16" i="1"/>
  <c r="V15" i="1"/>
  <c r="P17" i="1"/>
  <c r="P18" i="1"/>
  <c r="P19" i="1"/>
  <c r="P20" i="1"/>
  <c r="P21" i="1"/>
  <c r="P22" i="1"/>
  <c r="P23" i="1"/>
  <c r="P24" i="1"/>
  <c r="P25" i="1"/>
  <c r="P26" i="1"/>
  <c r="P27" i="1"/>
  <c r="P28" i="1"/>
  <c r="P29" i="1"/>
  <c r="P30" i="1"/>
  <c r="P31" i="1"/>
  <c r="P16" i="1"/>
  <c r="D24" i="1" l="1"/>
  <c r="F24" i="1"/>
  <c r="G24" i="1"/>
  <c r="U24" i="1"/>
  <c r="D25" i="1"/>
  <c r="F25" i="1"/>
  <c r="G25" i="1"/>
  <c r="U25" i="1"/>
  <c r="D30" i="1"/>
  <c r="F30" i="1"/>
  <c r="G30" i="1"/>
  <c r="U30" i="1"/>
  <c r="D31" i="1"/>
  <c r="F31" i="1"/>
  <c r="G31" i="1"/>
  <c r="U31" i="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29" i="1"/>
  <c r="D28" i="1"/>
  <c r="D27" i="1"/>
  <c r="D26" i="1"/>
  <c r="D23" i="1"/>
  <c r="D22" i="1"/>
  <c r="D21" i="1"/>
  <c r="D20" i="1"/>
  <c r="D19" i="1"/>
  <c r="D18" i="1"/>
  <c r="D17" i="1"/>
  <c r="D16"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29" i="1"/>
  <c r="U28" i="1"/>
  <c r="U27" i="1"/>
  <c r="U26"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29" i="1"/>
  <c r="G28" i="1"/>
  <c r="G27" i="1"/>
  <c r="G26"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29" i="1"/>
  <c r="F28" i="1"/>
  <c r="F27" i="1"/>
  <c r="F26" i="1"/>
  <c r="F23" i="1"/>
  <c r="F22" i="1"/>
  <c r="F21" i="1"/>
  <c r="F20" i="1"/>
  <c r="F19" i="1"/>
  <c r="F18" i="1"/>
  <c r="F17" i="1"/>
  <c r="F16" i="1"/>
  <c r="F15" i="1"/>
  <c r="F14" i="1"/>
</calcChain>
</file>

<file path=xl/sharedStrings.xml><?xml version="1.0" encoding="utf-8"?>
<sst xmlns="http://schemas.openxmlformats.org/spreadsheetml/2006/main" count="2974" uniqueCount="251">
  <si>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</si>
  <si>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</si>
  <si>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</si>
  <si>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</si>
  <si>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</si>
  <si>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</si>
  <si>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</si>
  <si>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</si>
  <si>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</si>
  <si>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</si>
  <si>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</si>
  <si>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</si>
  <si>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</si>
  <si>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</si>
  <si>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</si>
  <si>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</si>
  <si>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</si>
  <si>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</si>
  <si>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</si>
  <si>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</si>
  <si>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</si>
  <si>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</si>
  <si>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</si>
  <si>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</si>
  <si>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</si>
  <si>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</si>
  <si>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</si>
  <si>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</si>
  <si>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</si>
  <si>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</si>
  <si>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</si>
  <si>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</si>
  <si>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</si>
  <si>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</si>
  <si>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</si>
  <si>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</si>
  <si>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</si>
  <si>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</si>
  <si>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</si>
  <si>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</si>
  <si>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</si>
  <si>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</si>
  <si>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</si>
  <si>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</si>
  <si>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</si>
  <si>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</si>
  <si>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</si>
  <si>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</si>
  <si>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</si>
  <si>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</si>
  <si>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</si>
  <si>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</si>
  <si>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</si>
  <si>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</si>
  <si>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</si>
  <si>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</si>
  <si>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</si>
  <si>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</si>
  <si>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</si>
  <si>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</si>
  <si>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</si>
  <si>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</si>
  <si>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</si>
  <si>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</si>
  <si>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</si>
  <si>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</si>
  <si>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</si>
  <si>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</si>
  <si>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</si>
  <si>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</si>
  <si>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</si>
  <si>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</si>
  <si>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</si>
  <si>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</si>
  <si>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</si>
  <si>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</si>
  <si>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</si>
  <si>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</si>
  <si>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</si>
  <si>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</si>
  <si>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</si>
  <si>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</si>
  <si>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</si>
  <si>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</si>
  <si>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</si>
  <si>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</si>
  <si>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</si>
  <si>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</si>
  <si>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</si>
  <si>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</si>
  <si>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</si>
  <si>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</si>
  <si>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</si>
  <si>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</si>
  <si>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</si>
  <si>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</si>
  <si>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</si>
  <si>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</si>
  <si>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</si>
  <si>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</si>
  <si>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</si>
  <si>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</si>
  <si>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</si>
  <si>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</si>
  <si>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</si>
  <si>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</si>
  <si>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</si>
  <si>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</si>
  <si>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</si>
  <si>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</si>
  <si>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</si>
  <si>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</si>
  <si>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</si>
  <si>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</si>
  <si>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</si>
  <si>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</si>
  <si>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</si>
  <si>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</si>
  <si>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</si>
  <si>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</si>
  <si>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</si>
  <si>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</si>
  <si>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</si>
  <si>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</si>
  <si>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</si>
  <si>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</si>
  <si>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</si>
  <si>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</si>
  <si>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</si>
  <si>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</si>
  <si>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</si>
  <si>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</si>
  <si>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</si>
  <si>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</si>
  <si>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</si>
  <si>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</si>
  <si>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</si>
  <si>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</si>
  <si>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</si>
  <si>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</si>
  <si>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</si>
  <si>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</si>
  <si>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</si>
  <si>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</si>
  <si>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</si>
  <si>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</si>
  <si>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</si>
  <si>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</si>
  <si>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</si>
  <si>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</si>
  <si>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</si>
  <si>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</si>
  <si>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</si>
  <si>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</si>
  <si>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</si>
  <si>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</si>
  <si>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</si>
  <si>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</si>
  <si>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</si>
  <si>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</si>
  <si>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</si>
  <si>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</si>
  <si>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</si>
  <si>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</si>
  <si>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</si>
  <si>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</si>
  <si>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</si>
  <si>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</si>
  <si>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</si>
  <si>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</si>
  <si>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</si>
  <si>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</si>
  <si>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</si>
  <si>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</si>
  <si>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</si>
  <si>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</si>
  <si>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</si>
  <si>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</si>
  <si>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</si>
  <si>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</si>
  <si>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</si>
  <si>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</si>
  <si>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</si>
  <si>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</si>
  <si>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</si>
  <si>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</si>
  <si>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</si>
  <si>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</si>
  <si>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</si>
  <si>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</si>
  <si>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</si>
  <si>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</si>
  <si>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</si>
  <si>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</si>
  <si>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</si>
  <si>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</si>
  <si>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</si>
  <si>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</si>
  <si>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</si>
  <si>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</si>
  <si>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</si>
  <si>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</si>
  <si>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</si>
  <si>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</si>
  <si>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</si>
  <si>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</si>
  <si>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</si>
  <si>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</si>
  <si>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</si>
  <si>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IV Trimestre</t>
  </si>
  <si>
    <t>Número de la licitación: 2014LN-000016-0CV00</t>
  </si>
  <si>
    <t>Nombre de la licitación: MR-I: MANTENIMIENTO RUTINARIO SIN MAQUINARIA ESPECIALIZADA DE LA RED VIAL NACIONAL PAVIMENTADA" LÍNEA 20 ZONA 5-2, REGIÓN V, HUETAR ATLANTICA</t>
  </si>
  <si>
    <t>Nombre de Región: Limón</t>
  </si>
  <si>
    <t>Número y nombre de zona: 5-2 Limón</t>
  </si>
  <si>
    <t>Ingeniero encargado de CONAVI: Luis Alvarado Arce.</t>
  </si>
  <si>
    <t>Empresa Constructora: Grupo Agroindustrial ECOTERRA S.A / Transecot RABCA del Oeste S.A</t>
  </si>
  <si>
    <t>Administrador Vial: Suspendido</t>
  </si>
  <si>
    <t>Empresa de Verificación de la Calidad: N/A</t>
  </si>
  <si>
    <t>M20 (D) Descuaje de árboles por hora</t>
  </si>
  <si>
    <t>Cortar árboles, ramas o cualquier tipo de vegetación en el derecho de vía.</t>
  </si>
  <si>
    <t>Santuario de los Osos Perezosos</t>
  </si>
  <si>
    <t>Sector de Cataratas</t>
  </si>
  <si>
    <t>9°49'03.8"N 82°54'48.1"W</t>
  </si>
  <si>
    <t>9°37'45.7"N 82°49'17.1"W</t>
  </si>
  <si>
    <t>No hay</t>
  </si>
  <si>
    <t>Fecha de corte o de actualización: 14/01/2022</t>
  </si>
  <si>
    <t>M20(A) Chapea derecho de vía</t>
  </si>
  <si>
    <t>M20(E) Recolección de Basura</t>
  </si>
  <si>
    <t>Corta de maleza y zacate en el derecho de vía</t>
  </si>
  <si>
    <t>Recolección de material sólido tirado sobre el derecho de vía.</t>
  </si>
  <si>
    <t>LIMÓN(R.32)-RÍO BANANO(R.241)</t>
  </si>
  <si>
    <t>RÍO BANANO(R.241)-LTE CANT.LIMÓN/TALAMANCA(R.TUBA CREEK)</t>
  </si>
  <si>
    <t>LTE CANT.LIMÓN/TALAMANCA(R.TUBA CREEK)-CAHUITA(ENTRADA PRINCIPAL)</t>
  </si>
  <si>
    <t>CAHUITA(ENTRADA PRINCIPAL)-HONE CREEK(R.HONE CREEK)</t>
  </si>
  <si>
    <t>HONE CREEK(R.HONE CREEK)-BRIBRÍ(R.801)</t>
  </si>
  <si>
    <t>BRIBRÍ(R.801)-DAYTONIA(ESCUELA)</t>
  </si>
  <si>
    <t>PUEBLO NUEVO A SANTA ROSA</t>
  </si>
  <si>
    <t>BEVERLEY AL DE RÍO BANANO</t>
  </si>
  <si>
    <t>WESTFALIA AL PUENTE RÍO BANANO</t>
  </si>
  <si>
    <t>PUENTE DE RÍO BANANO AL PUENTE TUBA CREEK</t>
  </si>
  <si>
    <t>RÍO TUBA CREEK A CAHUITA(ENTRADA PRINCIPAL)</t>
  </si>
  <si>
    <t>CAHUITA(ENTRADA PRINCIPAL) A PUERTO VARGAS</t>
  </si>
  <si>
    <t>¿ Corresponde a una modificación o reprogramación del programas de trabajo ? : SI</t>
  </si>
  <si>
    <t>9°57'44.4"N 83°04'29.2"W</t>
  </si>
  <si>
    <t>9°55'26.4"N 83°02'15.1"W</t>
  </si>
  <si>
    <t>9°55'22.7"N 83°00'15.7"W</t>
  </si>
  <si>
    <t>9°51'28.7"N 82°56'44.2"W</t>
  </si>
  <si>
    <t>9°45'10.8"N 82°52'36.0"W</t>
  </si>
  <si>
    <t>9°43'13.8"N 82°49'42.5"W</t>
  </si>
  <si>
    <t>9°37'19.4"N 82°49'42.3"W</t>
  </si>
  <si>
    <t>No se concluye según lo programado por vacaciones de fin de año y los trabajos tuvieron atrasos debido a que solo se encontraba la inspección de la administración con horario de L a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</si>
</sst>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49">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5" fillId="0" borderId="0" xfId="0" applyFont="1" applyFill="1" applyBorder="1" applyAlignment="1" applyProtection="1">
      <alignment horizontal="center" vertical="center"/>
    </xf>
    <xf numFmtId="14"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3"/>
  <sheetViews>
    <sheetView showGridLines="0" tabSelected="1" zoomScale="40" zoomScaleNormal="40" workbookViewId="0">
      <selection activeCell="Z29" sqref="Z29"/>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39" t="s">
        <v>209</v>
      </c>
      <c r="B1" s="40"/>
      <c r="C1" s="40"/>
      <c r="D1" s="40"/>
      <c r="E1" s="40"/>
      <c r="F1" s="40"/>
      <c r="G1" s="40"/>
      <c r="H1" s="40"/>
      <c r="I1" s="40"/>
      <c r="J1" s="40"/>
      <c r="K1" s="40"/>
      <c r="L1" s="40"/>
      <c r="M1" s="40"/>
      <c r="N1" s="40"/>
      <c r="O1" s="40"/>
      <c r="P1" s="40"/>
      <c r="Q1" s="40"/>
      <c r="R1" s="40"/>
      <c r="S1" s="40"/>
      <c r="T1" s="40"/>
      <c r="U1" s="40"/>
      <c r="V1" s="40"/>
      <c r="W1" s="40"/>
      <c r="X1" s="40"/>
      <c r="Y1" s="41"/>
    </row>
    <row r="2" spans="1:25" ht="23.25" x14ac:dyDescent="0.35">
      <c r="A2" s="29" t="s">
        <v>242</v>
      </c>
      <c r="B2" s="30"/>
      <c r="C2" s="30"/>
      <c r="D2" s="30"/>
      <c r="E2" s="30"/>
      <c r="F2" s="30"/>
      <c r="G2" s="30"/>
      <c r="H2" s="30"/>
      <c r="I2" s="30"/>
      <c r="J2" s="30"/>
      <c r="K2" s="30"/>
      <c r="L2" s="30"/>
      <c r="M2" s="30"/>
      <c r="N2" s="30"/>
      <c r="O2" s="30"/>
      <c r="P2" s="30"/>
      <c r="Q2" s="30"/>
      <c r="R2" s="30"/>
      <c r="S2" s="30"/>
      <c r="T2" s="30"/>
      <c r="U2" s="30"/>
      <c r="V2" s="30"/>
      <c r="W2" s="30"/>
      <c r="X2" s="30"/>
      <c r="Y2" s="31"/>
    </row>
    <row r="3" spans="1:25" ht="23.25" x14ac:dyDescent="0.35">
      <c r="A3" s="32" t="s">
        <v>225</v>
      </c>
      <c r="B3" s="33"/>
      <c r="C3" s="33"/>
      <c r="D3" s="33"/>
      <c r="E3" s="33"/>
      <c r="F3" s="33"/>
      <c r="G3" s="33"/>
      <c r="H3" s="33"/>
      <c r="I3" s="33"/>
      <c r="J3" s="33"/>
      <c r="K3" s="33"/>
      <c r="L3" s="33"/>
      <c r="M3" s="33"/>
      <c r="N3" s="33"/>
      <c r="O3" s="33"/>
      <c r="P3" s="33"/>
      <c r="Q3" s="33"/>
      <c r="R3" s="33"/>
      <c r="S3" s="33"/>
      <c r="T3" s="33"/>
      <c r="U3" s="33"/>
      <c r="V3" s="33"/>
      <c r="W3" s="33"/>
      <c r="X3" s="33"/>
      <c r="Y3" s="34"/>
    </row>
    <row r="4" spans="1:25" ht="23.25" x14ac:dyDescent="0.35">
      <c r="A4" s="42" t="s">
        <v>211</v>
      </c>
      <c r="B4" s="33"/>
      <c r="C4" s="33"/>
      <c r="D4" s="33"/>
      <c r="E4" s="33"/>
      <c r="F4" s="33"/>
      <c r="G4" s="33"/>
      <c r="H4" s="33"/>
      <c r="I4" s="33"/>
      <c r="J4" s="33"/>
      <c r="K4" s="33"/>
      <c r="L4" s="33"/>
      <c r="M4" s="33"/>
      <c r="N4" s="33"/>
      <c r="O4" s="33"/>
      <c r="P4" s="33"/>
      <c r="Q4" s="33"/>
      <c r="R4" s="33"/>
      <c r="S4" s="33"/>
      <c r="T4" s="33"/>
      <c r="U4" s="33"/>
      <c r="V4" s="33"/>
      <c r="W4" s="33"/>
      <c r="X4" s="33"/>
      <c r="Y4" s="34"/>
    </row>
    <row r="5" spans="1:25" ht="23.25" x14ac:dyDescent="0.35">
      <c r="A5" s="32" t="s">
        <v>210</v>
      </c>
      <c r="B5" s="33"/>
      <c r="C5" s="33"/>
      <c r="D5" s="33"/>
      <c r="E5" s="33"/>
      <c r="F5" s="33"/>
      <c r="G5" s="33"/>
      <c r="H5" s="33"/>
      <c r="I5" s="33"/>
      <c r="J5" s="33"/>
      <c r="K5" s="33"/>
      <c r="L5" s="33"/>
      <c r="M5" s="33"/>
      <c r="N5" s="33"/>
      <c r="O5" s="33"/>
      <c r="P5" s="33"/>
      <c r="Q5" s="33"/>
      <c r="R5" s="33"/>
      <c r="S5" s="33"/>
      <c r="T5" s="33"/>
      <c r="U5" s="33"/>
      <c r="V5" s="33"/>
      <c r="W5" s="33"/>
      <c r="X5" s="33"/>
      <c r="Y5" s="34"/>
    </row>
    <row r="6" spans="1:25" ht="23.25" x14ac:dyDescent="0.35">
      <c r="A6" s="32" t="s">
        <v>212</v>
      </c>
      <c r="B6" s="33"/>
      <c r="C6" s="33"/>
      <c r="D6" s="33"/>
      <c r="E6" s="33"/>
      <c r="F6" s="33"/>
      <c r="G6" s="33"/>
      <c r="H6" s="33"/>
      <c r="I6" s="33"/>
      <c r="J6" s="33"/>
      <c r="K6" s="33"/>
      <c r="L6" s="33"/>
      <c r="M6" s="33"/>
      <c r="N6" s="33"/>
      <c r="O6" s="33"/>
      <c r="P6" s="33"/>
      <c r="Q6" s="33"/>
      <c r="R6" s="33"/>
      <c r="S6" s="33"/>
      <c r="T6" s="33"/>
      <c r="U6" s="33"/>
      <c r="V6" s="33"/>
      <c r="W6" s="33"/>
      <c r="X6" s="33"/>
      <c r="Y6" s="34"/>
    </row>
    <row r="7" spans="1:25" ht="23.25" x14ac:dyDescent="0.35">
      <c r="A7" s="32" t="s">
        <v>213</v>
      </c>
      <c r="B7" s="33"/>
      <c r="C7" s="33"/>
      <c r="D7" s="33"/>
      <c r="E7" s="33"/>
      <c r="F7" s="33"/>
      <c r="G7" s="33"/>
      <c r="H7" s="33"/>
      <c r="I7" s="33"/>
      <c r="J7" s="33"/>
      <c r="K7" s="33"/>
      <c r="L7" s="33"/>
      <c r="M7" s="33"/>
      <c r="N7" s="33"/>
      <c r="O7" s="33"/>
      <c r="P7" s="33"/>
      <c r="Q7" s="33"/>
      <c r="R7" s="33"/>
      <c r="S7" s="33"/>
      <c r="T7" s="33"/>
      <c r="U7" s="33"/>
      <c r="V7" s="33"/>
      <c r="W7" s="33"/>
      <c r="X7" s="33"/>
      <c r="Y7" s="34"/>
    </row>
    <row r="8" spans="1:25" ht="23.25" x14ac:dyDescent="0.35">
      <c r="A8" s="32" t="s">
        <v>214</v>
      </c>
      <c r="B8" s="33"/>
      <c r="C8" s="33"/>
      <c r="D8" s="33"/>
      <c r="E8" s="33"/>
      <c r="F8" s="33"/>
      <c r="G8" s="33"/>
      <c r="H8" s="33"/>
      <c r="I8" s="33"/>
      <c r="J8" s="33"/>
      <c r="K8" s="33"/>
      <c r="L8" s="33"/>
      <c r="M8" s="33"/>
      <c r="N8" s="33"/>
      <c r="O8" s="33"/>
      <c r="P8" s="33"/>
      <c r="Q8" s="33"/>
      <c r="R8" s="33"/>
      <c r="S8" s="33"/>
      <c r="T8" s="33"/>
      <c r="U8" s="33"/>
      <c r="V8" s="33"/>
      <c r="W8" s="33"/>
      <c r="X8" s="33"/>
      <c r="Y8" s="34"/>
    </row>
    <row r="9" spans="1:25" ht="23.25" x14ac:dyDescent="0.35">
      <c r="A9" s="32" t="s">
        <v>215</v>
      </c>
      <c r="B9" s="33"/>
      <c r="C9" s="33"/>
      <c r="D9" s="33"/>
      <c r="E9" s="33"/>
      <c r="F9" s="33"/>
      <c r="G9" s="33"/>
      <c r="H9" s="33"/>
      <c r="I9" s="33"/>
      <c r="J9" s="33"/>
      <c r="K9" s="33"/>
      <c r="L9" s="33"/>
      <c r="M9" s="33"/>
      <c r="N9" s="33"/>
      <c r="O9" s="33"/>
      <c r="P9" s="33"/>
      <c r="Q9" s="33"/>
      <c r="R9" s="33"/>
      <c r="S9" s="33"/>
      <c r="T9" s="33"/>
      <c r="U9" s="33"/>
      <c r="V9" s="33"/>
      <c r="W9" s="33"/>
      <c r="X9" s="33"/>
      <c r="Y9" s="34"/>
    </row>
    <row r="10" spans="1:25" ht="23.25" x14ac:dyDescent="0.35">
      <c r="A10" s="32" t="s">
        <v>216</v>
      </c>
      <c r="B10" s="33"/>
      <c r="C10" s="33"/>
      <c r="D10" s="33"/>
      <c r="E10" s="33"/>
      <c r="F10" s="33"/>
      <c r="G10" s="33"/>
      <c r="H10" s="33"/>
      <c r="I10" s="33"/>
      <c r="J10" s="33"/>
      <c r="K10" s="33"/>
      <c r="L10" s="33"/>
      <c r="M10" s="33"/>
      <c r="N10" s="33"/>
      <c r="O10" s="33"/>
      <c r="P10" s="33"/>
      <c r="Q10" s="33"/>
      <c r="R10" s="33"/>
      <c r="S10" s="33"/>
      <c r="T10" s="33"/>
      <c r="U10" s="33"/>
      <c r="V10" s="33"/>
      <c r="W10" s="33"/>
      <c r="X10" s="33"/>
      <c r="Y10" s="34"/>
    </row>
    <row r="11" spans="1:25" ht="24" thickBot="1" x14ac:dyDescent="0.4">
      <c r="A11" s="26" t="s">
        <v>217</v>
      </c>
      <c r="B11" s="27"/>
      <c r="C11" s="27"/>
      <c r="D11" s="27"/>
      <c r="E11" s="27"/>
      <c r="F11" s="27"/>
      <c r="G11" s="27"/>
      <c r="H11" s="27"/>
      <c r="I11" s="27"/>
      <c r="J11" s="27"/>
      <c r="K11" s="27"/>
      <c r="L11" s="27"/>
      <c r="M11" s="27"/>
      <c r="N11" s="27"/>
      <c r="O11" s="27"/>
      <c r="P11" s="27"/>
      <c r="Q11" s="27"/>
      <c r="R11" s="27"/>
      <c r="S11" s="27"/>
      <c r="T11" s="27"/>
      <c r="U11" s="27"/>
      <c r="V11" s="27"/>
      <c r="W11" s="27"/>
      <c r="X11" s="27"/>
      <c r="Y11" s="28"/>
    </row>
    <row r="12" spans="1:25" ht="81" customHeight="1" x14ac:dyDescent="0.25">
      <c r="A12" s="37" t="s">
        <v>0</v>
      </c>
      <c r="B12" s="37"/>
      <c r="C12" s="37"/>
      <c r="D12" s="37" t="s">
        <v>1</v>
      </c>
      <c r="E12" s="37"/>
      <c r="F12" s="37"/>
      <c r="G12" s="37"/>
      <c r="H12" s="37"/>
      <c r="I12" s="37"/>
      <c r="J12" s="38" t="s">
        <v>2</v>
      </c>
      <c r="K12" s="38"/>
      <c r="L12" s="38" t="s">
        <v>3</v>
      </c>
      <c r="M12" s="38"/>
      <c r="N12" s="35" t="s">
        <v>200</v>
      </c>
      <c r="O12" s="35"/>
      <c r="P12" s="35"/>
      <c r="Q12" s="35"/>
      <c r="R12" s="35" t="s">
        <v>201</v>
      </c>
      <c r="S12" s="35"/>
      <c r="T12" s="35"/>
      <c r="U12" s="35"/>
      <c r="V12" s="35"/>
      <c r="W12" s="12" t="s">
        <v>4</v>
      </c>
      <c r="X12" s="36" t="s">
        <v>202</v>
      </c>
      <c r="Y12" s="36"/>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11" t="s">
        <v>36</v>
      </c>
      <c r="S13" s="11" t="s">
        <v>203</v>
      </c>
      <c r="T13" s="11" t="s">
        <v>37</v>
      </c>
      <c r="U13" s="11" t="s">
        <v>204</v>
      </c>
      <c r="V13" s="11" t="s">
        <v>38</v>
      </c>
      <c r="W13" s="8" t="s">
        <v>39</v>
      </c>
      <c r="X13" s="8" t="s">
        <v>40</v>
      </c>
      <c r="Y13" s="8" t="s">
        <v>41</v>
      </c>
    </row>
    <row r="14" spans="1:25" ht="45" x14ac:dyDescent="0.25">
      <c r="A14" s="20" t="s">
        <v>218</v>
      </c>
      <c r="B14" s="21" t="s">
        <v>219</v>
      </c>
      <c r="C14" s="19" t="s">
        <v>47</v>
      </c>
      <c r="D14" s="19">
        <v>36</v>
      </c>
      <c r="E14" s="22">
        <v>70040</v>
      </c>
      <c r="F14" s="19" t="str">
        <f>VLOOKUP(E14,RVN!A3:B1338,2,FALSE)</f>
        <v>Limón</v>
      </c>
      <c r="G14" s="19" t="str">
        <f>VLOOKUP(E14,RVN!A3:C1338,3,FALSE)</f>
        <v>Limón</v>
      </c>
      <c r="H14" s="20" t="s">
        <v>220</v>
      </c>
      <c r="I14" s="20" t="s">
        <v>222</v>
      </c>
      <c r="J14" s="23">
        <v>44488</v>
      </c>
      <c r="K14" s="23">
        <v>44489</v>
      </c>
      <c r="L14" s="23">
        <v>44488</v>
      </c>
      <c r="M14" s="23">
        <v>44489</v>
      </c>
      <c r="N14" s="24">
        <v>1</v>
      </c>
      <c r="O14" s="24">
        <v>1</v>
      </c>
      <c r="P14" s="24">
        <v>0</v>
      </c>
      <c r="Q14" s="19" t="s">
        <v>177</v>
      </c>
      <c r="R14" s="25">
        <v>459200</v>
      </c>
      <c r="S14" s="25">
        <v>0</v>
      </c>
      <c r="T14" s="19" t="s">
        <v>224</v>
      </c>
      <c r="U14" s="25">
        <f>R14-S14</f>
        <v>459200</v>
      </c>
      <c r="V14" s="25">
        <f>+U14*O14</f>
        <v>459200</v>
      </c>
      <c r="W14" s="19"/>
      <c r="X14" s="19"/>
      <c r="Y14" s="19"/>
    </row>
    <row r="15" spans="1:25" ht="45" x14ac:dyDescent="0.25">
      <c r="A15" s="20" t="s">
        <v>218</v>
      </c>
      <c r="B15" s="21" t="s">
        <v>219</v>
      </c>
      <c r="C15" s="19" t="s">
        <v>47</v>
      </c>
      <c r="D15" s="19">
        <v>36</v>
      </c>
      <c r="E15" s="19">
        <v>70010</v>
      </c>
      <c r="F15" s="19" t="str">
        <f>VLOOKUP(E15,RVN!A4:B1339,2,FALSE)</f>
        <v>Limón</v>
      </c>
      <c r="G15" s="19" t="str">
        <f>VLOOKUP(E15,RVN!A4:C1339,3,FALSE)</f>
        <v>Talamanca</v>
      </c>
      <c r="H15" s="20" t="s">
        <v>221</v>
      </c>
      <c r="I15" s="20" t="s">
        <v>223</v>
      </c>
      <c r="J15" s="23">
        <v>44490</v>
      </c>
      <c r="K15" s="23">
        <v>44490</v>
      </c>
      <c r="L15" s="23">
        <v>44490</v>
      </c>
      <c r="M15" s="23">
        <v>44490</v>
      </c>
      <c r="N15" s="24">
        <v>1</v>
      </c>
      <c r="O15" s="24">
        <v>1</v>
      </c>
      <c r="P15" s="24">
        <v>0</v>
      </c>
      <c r="Q15" s="19" t="s">
        <v>177</v>
      </c>
      <c r="R15" s="25">
        <v>229600</v>
      </c>
      <c r="S15" s="25">
        <v>0</v>
      </c>
      <c r="T15" s="19" t="s">
        <v>224</v>
      </c>
      <c r="U15" s="25">
        <f t="shared" ref="U15:U78" si="0">R15-S15</f>
        <v>229600</v>
      </c>
      <c r="V15" s="25">
        <f>+U15*O15</f>
        <v>229600</v>
      </c>
      <c r="W15" s="19"/>
      <c r="X15" s="19"/>
      <c r="Y15" s="19"/>
    </row>
    <row r="16" spans="1:25" ht="45" x14ac:dyDescent="0.25">
      <c r="A16" s="20" t="s">
        <v>226</v>
      </c>
      <c r="B16" s="20" t="s">
        <v>228</v>
      </c>
      <c r="C16" s="19" t="s">
        <v>47</v>
      </c>
      <c r="D16" s="19">
        <f>VLOOKUP(E16,RVN!A5:D1340,4,FALSE)</f>
        <v>241</v>
      </c>
      <c r="E16" s="19">
        <v>70211</v>
      </c>
      <c r="F16" s="19" t="str">
        <f>VLOOKUP(E16,RVN!A5:B1340,2,FALSE)</f>
        <v>Limón</v>
      </c>
      <c r="G16" s="19" t="str">
        <f>VLOOKUP(E16,RVN!A5:C1340,3,FALSE)</f>
        <v>Limón</v>
      </c>
      <c r="H16" s="20" t="s">
        <v>236</v>
      </c>
      <c r="I16" s="20" t="s">
        <v>243</v>
      </c>
      <c r="J16" s="23">
        <v>44531</v>
      </c>
      <c r="K16" s="23">
        <v>44533</v>
      </c>
      <c r="L16" s="23">
        <v>44532</v>
      </c>
      <c r="M16" s="23">
        <v>44538</v>
      </c>
      <c r="N16" s="24">
        <v>1</v>
      </c>
      <c r="O16" s="24">
        <v>1</v>
      </c>
      <c r="P16" s="24">
        <f>+N16-O16</f>
        <v>0</v>
      </c>
      <c r="Q16" s="19" t="s">
        <v>177</v>
      </c>
      <c r="R16" s="25">
        <v>3030880</v>
      </c>
      <c r="S16" s="25">
        <v>0</v>
      </c>
      <c r="T16" s="19" t="s">
        <v>224</v>
      </c>
      <c r="U16" s="25">
        <f t="shared" si="0"/>
        <v>3030880</v>
      </c>
      <c r="V16" s="25">
        <f>+U16*O16</f>
        <v>3030880</v>
      </c>
      <c r="W16" s="19"/>
      <c r="X16" s="19"/>
      <c r="Y16" s="19"/>
    </row>
    <row r="17" spans="1:25" ht="45" x14ac:dyDescent="0.25">
      <c r="A17" s="20" t="s">
        <v>226</v>
      </c>
      <c r="B17" s="20" t="s">
        <v>228</v>
      </c>
      <c r="C17" s="19" t="s">
        <v>47</v>
      </c>
      <c r="D17" s="19">
        <f>VLOOKUP(E17,RVN!A6:D1341,4,FALSE)</f>
        <v>241</v>
      </c>
      <c r="E17" s="19">
        <v>70212</v>
      </c>
      <c r="F17" s="19" t="str">
        <f>VLOOKUP(E17,RVN!A6:B1341,2,FALSE)</f>
        <v>Limón</v>
      </c>
      <c r="G17" s="19" t="str">
        <f>VLOOKUP(E17,RVN!A6:C1341,3,FALSE)</f>
        <v>Limón</v>
      </c>
      <c r="H17" s="20" t="s">
        <v>237</v>
      </c>
      <c r="I17" s="20" t="s">
        <v>244</v>
      </c>
      <c r="J17" s="23">
        <v>44536</v>
      </c>
      <c r="K17" s="23">
        <v>44536</v>
      </c>
      <c r="L17" s="23">
        <v>44539</v>
      </c>
      <c r="M17" s="23">
        <v>44539</v>
      </c>
      <c r="N17" s="24">
        <v>1</v>
      </c>
      <c r="O17" s="24">
        <v>1</v>
      </c>
      <c r="P17" s="24">
        <f t="shared" ref="P17:P31" si="1">+N17-O17</f>
        <v>0</v>
      </c>
      <c r="Q17" s="19" t="s">
        <v>177</v>
      </c>
      <c r="R17" s="25">
        <v>538080</v>
      </c>
      <c r="S17" s="25">
        <v>0</v>
      </c>
      <c r="T17" s="19" t="s">
        <v>224</v>
      </c>
      <c r="U17" s="25">
        <f t="shared" si="0"/>
        <v>538080</v>
      </c>
      <c r="V17" s="25">
        <f>+U17*O17</f>
        <v>538080</v>
      </c>
      <c r="W17" s="19"/>
      <c r="X17" s="19"/>
      <c r="Y17" s="19"/>
    </row>
    <row r="18" spans="1:25" ht="45" x14ac:dyDescent="0.25">
      <c r="A18" s="20" t="s">
        <v>227</v>
      </c>
      <c r="B18" s="20" t="s">
        <v>228</v>
      </c>
      <c r="C18" s="19" t="s">
        <v>47</v>
      </c>
      <c r="D18" s="19">
        <f>VLOOKUP(E18,RVN!A7:D1342,4,FALSE)</f>
        <v>241</v>
      </c>
      <c r="E18" s="19">
        <v>70211</v>
      </c>
      <c r="F18" s="19" t="str">
        <f>VLOOKUP(E18,RVN!A7:B1342,2,FALSE)</f>
        <v>Limón</v>
      </c>
      <c r="G18" s="19" t="str">
        <f>VLOOKUP(E18,RVN!A7:C1342,3,FALSE)</f>
        <v>Limón</v>
      </c>
      <c r="H18" s="20" t="s">
        <v>236</v>
      </c>
      <c r="I18" s="20" t="s">
        <v>243</v>
      </c>
      <c r="J18" s="23">
        <v>44531</v>
      </c>
      <c r="K18" s="23">
        <v>44533</v>
      </c>
      <c r="L18" s="23">
        <v>44532</v>
      </c>
      <c r="M18" s="23">
        <v>44538</v>
      </c>
      <c r="N18" s="24">
        <v>1</v>
      </c>
      <c r="O18" s="24">
        <v>1</v>
      </c>
      <c r="P18" s="24">
        <f t="shared" si="1"/>
        <v>0</v>
      </c>
      <c r="Q18" s="19" t="s">
        <v>177</v>
      </c>
      <c r="R18" s="25">
        <v>169160</v>
      </c>
      <c r="S18" s="25">
        <v>0</v>
      </c>
      <c r="T18" s="19" t="s">
        <v>224</v>
      </c>
      <c r="U18" s="25">
        <f t="shared" si="0"/>
        <v>169160</v>
      </c>
      <c r="V18" s="25">
        <f>+U18*O18</f>
        <v>169160</v>
      </c>
      <c r="W18" s="19"/>
      <c r="X18" s="19"/>
      <c r="Y18" s="19"/>
    </row>
    <row r="19" spans="1:25" ht="45" x14ac:dyDescent="0.25">
      <c r="A19" s="20" t="s">
        <v>227</v>
      </c>
      <c r="B19" s="20" t="s">
        <v>228</v>
      </c>
      <c r="C19" s="19" t="s">
        <v>47</v>
      </c>
      <c r="D19" s="19">
        <f>VLOOKUP(E19,RVN!A8:D1343,4,FALSE)</f>
        <v>241</v>
      </c>
      <c r="E19" s="19">
        <v>70212</v>
      </c>
      <c r="F19" s="19" t="str">
        <f>VLOOKUP(E19,RVN!A8:B1343,2,FALSE)</f>
        <v>Limón</v>
      </c>
      <c r="G19" s="19" t="str">
        <f>VLOOKUP(E19,RVN!A8:C1343,3,FALSE)</f>
        <v>Limón</v>
      </c>
      <c r="H19" s="20" t="s">
        <v>237</v>
      </c>
      <c r="I19" s="20" t="s">
        <v>244</v>
      </c>
      <c r="J19" s="23">
        <v>44536</v>
      </c>
      <c r="K19" s="23">
        <v>44536</v>
      </c>
      <c r="L19" s="23">
        <v>44539</v>
      </c>
      <c r="M19" s="23">
        <v>44539</v>
      </c>
      <c r="N19" s="24">
        <v>1</v>
      </c>
      <c r="O19" s="24">
        <v>1</v>
      </c>
      <c r="P19" s="24">
        <f t="shared" si="1"/>
        <v>0</v>
      </c>
      <c r="Q19" s="19" t="s">
        <v>177</v>
      </c>
      <c r="R19" s="25">
        <v>169160</v>
      </c>
      <c r="S19" s="25">
        <v>0</v>
      </c>
      <c r="T19" s="19" t="s">
        <v>224</v>
      </c>
      <c r="U19" s="25">
        <f t="shared" si="0"/>
        <v>169160</v>
      </c>
      <c r="V19" s="25">
        <f>+U19*O19</f>
        <v>169160</v>
      </c>
      <c r="W19" s="19"/>
      <c r="X19" s="19"/>
      <c r="Y19" s="19"/>
    </row>
    <row r="20" spans="1:25" ht="45" x14ac:dyDescent="0.25">
      <c r="A20" s="20" t="s">
        <v>226</v>
      </c>
      <c r="B20" s="20" t="s">
        <v>228</v>
      </c>
      <c r="C20" s="19" t="s">
        <v>47</v>
      </c>
      <c r="D20" s="19">
        <f>VLOOKUP(E20,RVN!A9:D1344,4,FALSE)</f>
        <v>36</v>
      </c>
      <c r="E20" s="19">
        <v>70050</v>
      </c>
      <c r="F20" s="19" t="str">
        <f>VLOOKUP(E20,RVN!A9:B1344,2,FALSE)</f>
        <v>Limón</v>
      </c>
      <c r="G20" s="19" t="str">
        <f>VLOOKUP(E20,RVN!A9:C1344,3,FALSE)</f>
        <v>Limón</v>
      </c>
      <c r="H20" s="20" t="s">
        <v>238</v>
      </c>
      <c r="I20" s="20" t="s">
        <v>245</v>
      </c>
      <c r="J20" s="23">
        <v>44537</v>
      </c>
      <c r="K20" s="23">
        <v>44540</v>
      </c>
      <c r="L20" s="23">
        <v>44533</v>
      </c>
      <c r="M20" s="23">
        <v>44536</v>
      </c>
      <c r="N20" s="24">
        <v>1</v>
      </c>
      <c r="O20" s="24">
        <v>1</v>
      </c>
      <c r="P20" s="24">
        <f t="shared" si="1"/>
        <v>0</v>
      </c>
      <c r="Q20" s="19" t="s">
        <v>177</v>
      </c>
      <c r="R20" s="25">
        <v>3210240</v>
      </c>
      <c r="S20" s="25">
        <v>0</v>
      </c>
      <c r="T20" s="19" t="s">
        <v>224</v>
      </c>
      <c r="U20" s="25">
        <f t="shared" si="0"/>
        <v>3210240</v>
      </c>
      <c r="V20" s="25">
        <f>+U20*O20</f>
        <v>3210240</v>
      </c>
      <c r="W20" s="19"/>
      <c r="X20" s="19"/>
      <c r="Y20" s="19"/>
    </row>
    <row r="21" spans="1:25" ht="60" x14ac:dyDescent="0.25">
      <c r="A21" s="20" t="s">
        <v>226</v>
      </c>
      <c r="B21" s="20" t="s">
        <v>228</v>
      </c>
      <c r="C21" s="19" t="s">
        <v>47</v>
      </c>
      <c r="D21" s="19">
        <f>VLOOKUP(E21,RVN!A10:D1345,4,FALSE)</f>
        <v>36</v>
      </c>
      <c r="E21" s="19">
        <v>70040</v>
      </c>
      <c r="F21" s="19" t="str">
        <f>VLOOKUP(E21,RVN!A10:B1345,2,FALSE)</f>
        <v>Limón</v>
      </c>
      <c r="G21" s="19" t="str">
        <f>VLOOKUP(E21,RVN!A10:C1345,3,FALSE)</f>
        <v>Limón</v>
      </c>
      <c r="H21" s="20" t="s">
        <v>239</v>
      </c>
      <c r="I21" s="20" t="s">
        <v>246</v>
      </c>
      <c r="J21" s="23">
        <v>44543</v>
      </c>
      <c r="K21" s="23">
        <v>44553</v>
      </c>
      <c r="L21" s="23">
        <v>44537</v>
      </c>
      <c r="M21" s="23">
        <v>44547</v>
      </c>
      <c r="N21" s="24">
        <v>1</v>
      </c>
      <c r="O21" s="24">
        <v>1</v>
      </c>
      <c r="P21" s="24">
        <f t="shared" si="1"/>
        <v>0</v>
      </c>
      <c r="Q21" s="19" t="s">
        <v>177</v>
      </c>
      <c r="R21" s="25">
        <v>7606080</v>
      </c>
      <c r="S21" s="25">
        <v>0</v>
      </c>
      <c r="T21" s="19" t="s">
        <v>224</v>
      </c>
      <c r="U21" s="25">
        <f t="shared" si="0"/>
        <v>7606080</v>
      </c>
      <c r="V21" s="25">
        <f>+U21*O21</f>
        <v>7606080</v>
      </c>
      <c r="W21" s="19"/>
      <c r="X21" s="19"/>
      <c r="Y21" s="19"/>
    </row>
    <row r="22" spans="1:25" ht="150" x14ac:dyDescent="0.25">
      <c r="A22" s="20" t="s">
        <v>226</v>
      </c>
      <c r="B22" s="20" t="s">
        <v>228</v>
      </c>
      <c r="C22" s="19" t="s">
        <v>47</v>
      </c>
      <c r="D22" s="19">
        <f>VLOOKUP(E22,RVN!A11:D1346,4,FALSE)</f>
        <v>36</v>
      </c>
      <c r="E22" s="19">
        <v>70030</v>
      </c>
      <c r="F22" s="19" t="str">
        <f>VLOOKUP(E22,RVN!A11:B1346,2,FALSE)</f>
        <v>Limón</v>
      </c>
      <c r="G22" s="19" t="str">
        <f>VLOOKUP(E22,RVN!A11:C1346,3,FALSE)</f>
        <v>Talamanca</v>
      </c>
      <c r="H22" s="20" t="s">
        <v>240</v>
      </c>
      <c r="I22" s="20" t="s">
        <v>247</v>
      </c>
      <c r="J22" s="23">
        <v>44531</v>
      </c>
      <c r="K22" s="23">
        <v>44536</v>
      </c>
      <c r="L22" s="23">
        <v>44550</v>
      </c>
      <c r="M22" s="23"/>
      <c r="N22" s="24">
        <v>1</v>
      </c>
      <c r="O22" s="24">
        <v>0.5</v>
      </c>
      <c r="P22" s="24">
        <f t="shared" si="1"/>
        <v>0.5</v>
      </c>
      <c r="Q22" s="19" t="s">
        <v>48</v>
      </c>
      <c r="R22" s="25">
        <v>2000320</v>
      </c>
      <c r="S22" s="25">
        <v>0</v>
      </c>
      <c r="T22" s="19" t="s">
        <v>224</v>
      </c>
      <c r="U22" s="25">
        <f t="shared" si="0"/>
        <v>2000320</v>
      </c>
      <c r="V22" s="25"/>
      <c r="W22" s="20" t="s">
        <v>250</v>
      </c>
      <c r="X22" s="19"/>
      <c r="Y22" s="19"/>
    </row>
    <row r="23" spans="1:25" ht="150" x14ac:dyDescent="0.25">
      <c r="A23" s="20" t="s">
        <v>226</v>
      </c>
      <c r="B23" s="20" t="s">
        <v>228</v>
      </c>
      <c r="C23" s="19" t="s">
        <v>47</v>
      </c>
      <c r="D23" s="19">
        <f>VLOOKUP(E23,RVN!A12:D1347,4,FALSE)</f>
        <v>36</v>
      </c>
      <c r="E23" s="19">
        <v>70020</v>
      </c>
      <c r="F23" s="19" t="str">
        <f>VLOOKUP(E23,RVN!A12:B1347,2,FALSE)</f>
        <v>Limón</v>
      </c>
      <c r="G23" s="19" t="str">
        <f>VLOOKUP(E23,RVN!A12:C1347,3,FALSE)</f>
        <v>Talamanca</v>
      </c>
      <c r="H23" s="20" t="s">
        <v>241</v>
      </c>
      <c r="I23" s="20" t="s">
        <v>248</v>
      </c>
      <c r="J23" s="23">
        <v>44537</v>
      </c>
      <c r="K23" s="23">
        <v>44544</v>
      </c>
      <c r="L23" s="19"/>
      <c r="M23" s="19"/>
      <c r="N23" s="24">
        <v>1</v>
      </c>
      <c r="O23" s="24">
        <v>0</v>
      </c>
      <c r="P23" s="24">
        <f t="shared" si="1"/>
        <v>1</v>
      </c>
      <c r="Q23" s="19" t="s">
        <v>48</v>
      </c>
      <c r="R23" s="25">
        <v>2988320</v>
      </c>
      <c r="S23" s="25">
        <v>0</v>
      </c>
      <c r="T23" s="19" t="s">
        <v>224</v>
      </c>
      <c r="U23" s="25">
        <f t="shared" si="0"/>
        <v>2988320</v>
      </c>
      <c r="V23" s="25"/>
      <c r="W23" s="20" t="s">
        <v>250</v>
      </c>
      <c r="X23" s="19"/>
      <c r="Y23" s="19"/>
    </row>
    <row r="24" spans="1:25" s="48" customFormat="1" ht="150" x14ac:dyDescent="0.25">
      <c r="A24" s="43" t="s">
        <v>226</v>
      </c>
      <c r="B24" s="43" t="s">
        <v>228</v>
      </c>
      <c r="C24" s="44" t="s">
        <v>47</v>
      </c>
      <c r="D24" s="44">
        <f>VLOOKUP(E24,RVN!A13:D1348,4,FALSE)</f>
        <v>36</v>
      </c>
      <c r="E24" s="44">
        <v>70010</v>
      </c>
      <c r="F24" s="44" t="str">
        <f>VLOOKUP(E24,RVN!A13:B1348,2,FALSE)</f>
        <v>Limón</v>
      </c>
      <c r="G24" s="44" t="str">
        <f>VLOOKUP(E24,RVN!A13:C1348,3,FALSE)</f>
        <v>Talamanca</v>
      </c>
      <c r="H24" s="43" t="s">
        <v>234</v>
      </c>
      <c r="I24" s="43" t="s">
        <v>223</v>
      </c>
      <c r="J24" s="45">
        <v>44545</v>
      </c>
      <c r="K24" s="45">
        <v>44551</v>
      </c>
      <c r="L24" s="44"/>
      <c r="M24" s="44"/>
      <c r="N24" s="46">
        <v>1</v>
      </c>
      <c r="O24" s="46">
        <v>0</v>
      </c>
      <c r="P24" s="46">
        <f t="shared" si="1"/>
        <v>1</v>
      </c>
      <c r="Q24" s="44" t="s">
        <v>48</v>
      </c>
      <c r="R24" s="47">
        <v>2672160</v>
      </c>
      <c r="S24" s="47">
        <v>0</v>
      </c>
      <c r="T24" s="44" t="s">
        <v>224</v>
      </c>
      <c r="U24" s="47">
        <f t="shared" si="0"/>
        <v>2672160</v>
      </c>
      <c r="V24" s="47"/>
      <c r="W24" s="20" t="s">
        <v>250</v>
      </c>
      <c r="X24" s="44"/>
      <c r="Y24" s="44"/>
    </row>
    <row r="25" spans="1:25" s="48" customFormat="1" ht="150" x14ac:dyDescent="0.25">
      <c r="A25" s="43" t="s">
        <v>226</v>
      </c>
      <c r="B25" s="43" t="s">
        <v>228</v>
      </c>
      <c r="C25" s="44" t="s">
        <v>47</v>
      </c>
      <c r="D25" s="44">
        <f>VLOOKUP(E25,RVN!A14:D1349,4,FALSE)</f>
        <v>36</v>
      </c>
      <c r="E25" s="44">
        <v>70002</v>
      </c>
      <c r="F25" s="44" t="str">
        <f>VLOOKUP(E25,RVN!A14:B1349,2,FALSE)</f>
        <v>Limón</v>
      </c>
      <c r="G25" s="44" t="str">
        <f>VLOOKUP(E25,RVN!A14:C1349,3,FALSE)</f>
        <v>Talamanca</v>
      </c>
      <c r="H25" s="43" t="s">
        <v>235</v>
      </c>
      <c r="I25" s="43" t="s">
        <v>249</v>
      </c>
      <c r="J25" s="45">
        <v>44552</v>
      </c>
      <c r="K25" s="45">
        <v>44553</v>
      </c>
      <c r="L25" s="44"/>
      <c r="M25" s="44"/>
      <c r="N25" s="46">
        <v>1</v>
      </c>
      <c r="O25" s="46">
        <v>0</v>
      </c>
      <c r="P25" s="46">
        <f t="shared" si="1"/>
        <v>1</v>
      </c>
      <c r="Q25" s="44" t="s">
        <v>48</v>
      </c>
      <c r="R25" s="47">
        <v>671840</v>
      </c>
      <c r="S25" s="47">
        <v>0</v>
      </c>
      <c r="T25" s="44" t="s">
        <v>224</v>
      </c>
      <c r="U25" s="47">
        <f t="shared" si="0"/>
        <v>671840</v>
      </c>
      <c r="V25" s="47"/>
      <c r="W25" s="20" t="s">
        <v>250</v>
      </c>
      <c r="X25" s="44"/>
      <c r="Y25" s="44"/>
    </row>
    <row r="26" spans="1:25" ht="60" x14ac:dyDescent="0.25">
      <c r="A26" s="20" t="s">
        <v>227</v>
      </c>
      <c r="B26" s="20" t="s">
        <v>229</v>
      </c>
      <c r="C26" s="19" t="s">
        <v>47</v>
      </c>
      <c r="D26" s="19">
        <f>VLOOKUP(E26,RVN!A15:D1350,4,FALSE)</f>
        <v>36</v>
      </c>
      <c r="E26" s="19">
        <v>70050</v>
      </c>
      <c r="F26" s="19" t="str">
        <f>VLOOKUP(E26,RVN!A15:B1350,2,FALSE)</f>
        <v>Limón</v>
      </c>
      <c r="G26" s="19" t="str">
        <f>VLOOKUP(E26,RVN!A15:C1350,3,FALSE)</f>
        <v>Limón</v>
      </c>
      <c r="H26" s="20" t="s">
        <v>230</v>
      </c>
      <c r="I26" s="20" t="s">
        <v>245</v>
      </c>
      <c r="J26" s="23">
        <v>44537</v>
      </c>
      <c r="K26" s="23">
        <v>44537</v>
      </c>
      <c r="L26" s="23">
        <v>44533</v>
      </c>
      <c r="M26" s="23">
        <v>44536</v>
      </c>
      <c r="N26" s="24">
        <v>1</v>
      </c>
      <c r="O26" s="24">
        <v>1</v>
      </c>
      <c r="P26" s="24">
        <f t="shared" si="1"/>
        <v>0</v>
      </c>
      <c r="Q26" s="19" t="s">
        <v>177</v>
      </c>
      <c r="R26" s="25">
        <v>126870</v>
      </c>
      <c r="S26" s="25">
        <v>0</v>
      </c>
      <c r="T26" s="19" t="s">
        <v>224</v>
      </c>
      <c r="U26" s="25">
        <f t="shared" si="0"/>
        <v>126870</v>
      </c>
      <c r="V26" s="25">
        <f t="shared" ref="V22:V28" si="2">+U26*O26</f>
        <v>126870</v>
      </c>
      <c r="W26" s="19"/>
      <c r="X26" s="19"/>
      <c r="Y26" s="19"/>
    </row>
    <row r="27" spans="1:25" ht="90" x14ac:dyDescent="0.25">
      <c r="A27" s="20" t="s">
        <v>227</v>
      </c>
      <c r="B27" s="20" t="s">
        <v>229</v>
      </c>
      <c r="C27" s="19" t="s">
        <v>47</v>
      </c>
      <c r="D27" s="19">
        <f>VLOOKUP(E27,RVN!A16:D1351,4,FALSE)</f>
        <v>36</v>
      </c>
      <c r="E27" s="19">
        <v>70040</v>
      </c>
      <c r="F27" s="19" t="str">
        <f>VLOOKUP(E27,RVN!A16:B1351,2,FALSE)</f>
        <v>Limón</v>
      </c>
      <c r="G27" s="19" t="str">
        <f>VLOOKUP(E27,RVN!A16:C1351,3,FALSE)</f>
        <v>Limón</v>
      </c>
      <c r="H27" s="20" t="s">
        <v>231</v>
      </c>
      <c r="I27" s="20" t="s">
        <v>246</v>
      </c>
      <c r="J27" s="23">
        <v>44543</v>
      </c>
      <c r="K27" s="23">
        <v>44544</v>
      </c>
      <c r="L27" s="23">
        <v>44537</v>
      </c>
      <c r="M27" s="23">
        <v>44547</v>
      </c>
      <c r="N27" s="24">
        <v>1</v>
      </c>
      <c r="O27" s="24">
        <v>1</v>
      </c>
      <c r="P27" s="24">
        <f t="shared" si="1"/>
        <v>0</v>
      </c>
      <c r="Q27" s="19" t="s">
        <v>177</v>
      </c>
      <c r="R27" s="25">
        <v>296030</v>
      </c>
      <c r="S27" s="25">
        <v>0</v>
      </c>
      <c r="T27" s="19" t="s">
        <v>224</v>
      </c>
      <c r="U27" s="25">
        <f t="shared" si="0"/>
        <v>296030</v>
      </c>
      <c r="V27" s="25">
        <f t="shared" si="2"/>
        <v>296030</v>
      </c>
      <c r="W27" s="19"/>
      <c r="X27" s="19"/>
      <c r="Y27" s="19"/>
    </row>
    <row r="28" spans="1:25" ht="105" x14ac:dyDescent="0.25">
      <c r="A28" s="20" t="s">
        <v>227</v>
      </c>
      <c r="B28" s="20" t="s">
        <v>229</v>
      </c>
      <c r="C28" s="19" t="s">
        <v>47</v>
      </c>
      <c r="D28" s="19">
        <f>VLOOKUP(E28,RVN!A17:D1352,4,FALSE)</f>
        <v>36</v>
      </c>
      <c r="E28" s="19">
        <v>70030</v>
      </c>
      <c r="F28" s="19" t="str">
        <f>VLOOKUP(E28,RVN!A17:B1352,2,FALSE)</f>
        <v>Limón</v>
      </c>
      <c r="G28" s="19" t="str">
        <f>VLOOKUP(E28,RVN!A17:C1352,3,FALSE)</f>
        <v>Talamanca</v>
      </c>
      <c r="H28" s="20" t="s">
        <v>232</v>
      </c>
      <c r="I28" s="20" t="s">
        <v>247</v>
      </c>
      <c r="J28" s="23">
        <v>44531</v>
      </c>
      <c r="K28" s="23">
        <v>44532</v>
      </c>
      <c r="L28" s="23">
        <v>44550</v>
      </c>
      <c r="M28" s="23">
        <v>44551</v>
      </c>
      <c r="N28" s="24">
        <v>1</v>
      </c>
      <c r="O28" s="24">
        <v>1</v>
      </c>
      <c r="P28" s="24">
        <f t="shared" si="1"/>
        <v>0</v>
      </c>
      <c r="Q28" s="19" t="s">
        <v>177</v>
      </c>
      <c r="R28" s="25">
        <v>211450</v>
      </c>
      <c r="S28" s="25">
        <v>0</v>
      </c>
      <c r="T28" s="19" t="s">
        <v>224</v>
      </c>
      <c r="U28" s="25">
        <f t="shared" si="0"/>
        <v>211450</v>
      </c>
      <c r="V28" s="25">
        <f t="shared" si="2"/>
        <v>211450</v>
      </c>
      <c r="W28" s="19"/>
      <c r="X28" s="19"/>
      <c r="Y28" s="19"/>
    </row>
    <row r="29" spans="1:25" ht="150" x14ac:dyDescent="0.25">
      <c r="A29" s="20" t="s">
        <v>227</v>
      </c>
      <c r="B29" s="20" t="s">
        <v>229</v>
      </c>
      <c r="C29" s="19" t="s">
        <v>47</v>
      </c>
      <c r="D29" s="19">
        <f>VLOOKUP(E29,RVN!A18:D1353,4,FALSE)</f>
        <v>36</v>
      </c>
      <c r="E29" s="19">
        <v>70020</v>
      </c>
      <c r="F29" s="19" t="str">
        <f>VLOOKUP(E29,RVN!A18:B1353,2,FALSE)</f>
        <v>Limón</v>
      </c>
      <c r="G29" s="19" t="str">
        <f>VLOOKUP(E29,RVN!A18:C1353,3,FALSE)</f>
        <v>Talamanca</v>
      </c>
      <c r="H29" s="20" t="s">
        <v>233</v>
      </c>
      <c r="I29" s="20" t="s">
        <v>248</v>
      </c>
      <c r="J29" s="23">
        <v>44537</v>
      </c>
      <c r="K29" s="23">
        <v>44538</v>
      </c>
      <c r="L29" s="23">
        <v>44552</v>
      </c>
      <c r="M29" s="19"/>
      <c r="N29" s="24">
        <v>1</v>
      </c>
      <c r="O29" s="24">
        <v>0.5</v>
      </c>
      <c r="P29" s="24">
        <f t="shared" si="1"/>
        <v>0.5</v>
      </c>
      <c r="Q29" s="19" t="s">
        <v>48</v>
      </c>
      <c r="R29" s="25">
        <v>190305</v>
      </c>
      <c r="S29" s="25">
        <v>0</v>
      </c>
      <c r="T29" s="19" t="s">
        <v>224</v>
      </c>
      <c r="U29" s="25">
        <f t="shared" si="0"/>
        <v>190305</v>
      </c>
      <c r="V29" s="19"/>
      <c r="W29" s="20" t="s">
        <v>250</v>
      </c>
      <c r="X29" s="19"/>
      <c r="Y29" s="19"/>
    </row>
    <row r="30" spans="1:25" s="48" customFormat="1" ht="150" x14ac:dyDescent="0.25">
      <c r="A30" s="43" t="s">
        <v>227</v>
      </c>
      <c r="B30" s="43" t="s">
        <v>229</v>
      </c>
      <c r="C30" s="44" t="s">
        <v>47</v>
      </c>
      <c r="D30" s="44">
        <f>VLOOKUP(E30,RVN!A19:D1354,4,FALSE)</f>
        <v>36</v>
      </c>
      <c r="E30" s="44">
        <v>70010</v>
      </c>
      <c r="F30" s="44" t="str">
        <f>VLOOKUP(E30,RVN!A19:B1354,2,FALSE)</f>
        <v>Limón</v>
      </c>
      <c r="G30" s="44" t="str">
        <f>VLOOKUP(E30,RVN!A19:C1354,3,FALSE)</f>
        <v>Talamanca</v>
      </c>
      <c r="H30" s="43" t="s">
        <v>234</v>
      </c>
      <c r="I30" s="43" t="s">
        <v>223</v>
      </c>
      <c r="J30" s="45">
        <v>44545</v>
      </c>
      <c r="K30" s="45">
        <v>44545</v>
      </c>
      <c r="L30" s="44"/>
      <c r="M30" s="44"/>
      <c r="N30" s="46">
        <v>1</v>
      </c>
      <c r="O30" s="46">
        <v>0</v>
      </c>
      <c r="P30" s="46">
        <f t="shared" si="1"/>
        <v>1</v>
      </c>
      <c r="Q30" s="44" t="s">
        <v>48</v>
      </c>
      <c r="R30" s="47">
        <v>169160</v>
      </c>
      <c r="S30" s="47">
        <v>0</v>
      </c>
      <c r="T30" s="44" t="s">
        <v>224</v>
      </c>
      <c r="U30" s="47">
        <f t="shared" si="0"/>
        <v>169160</v>
      </c>
      <c r="V30" s="44"/>
      <c r="W30" s="20" t="s">
        <v>250</v>
      </c>
      <c r="X30" s="44"/>
      <c r="Y30" s="44"/>
    </row>
    <row r="31" spans="1:25" s="48" customFormat="1" ht="150" x14ac:dyDescent="0.25">
      <c r="A31" s="43" t="s">
        <v>227</v>
      </c>
      <c r="B31" s="43" t="s">
        <v>229</v>
      </c>
      <c r="C31" s="44" t="s">
        <v>47</v>
      </c>
      <c r="D31" s="44">
        <f>VLOOKUP(E31,RVN!A20:D1355,4,FALSE)</f>
        <v>36</v>
      </c>
      <c r="E31" s="44">
        <v>70002</v>
      </c>
      <c r="F31" s="44" t="str">
        <f>VLOOKUP(E31,RVN!A20:B1355,2,FALSE)</f>
        <v>Limón</v>
      </c>
      <c r="G31" s="44" t="str">
        <f>VLOOKUP(E31,RVN!A20:C1355,3,FALSE)</f>
        <v>Talamanca</v>
      </c>
      <c r="H31" s="43" t="s">
        <v>235</v>
      </c>
      <c r="I31" s="43" t="s">
        <v>249</v>
      </c>
      <c r="J31" s="45">
        <v>44552</v>
      </c>
      <c r="K31" s="45">
        <v>44552</v>
      </c>
      <c r="L31" s="44"/>
      <c r="M31" s="44"/>
      <c r="N31" s="46">
        <v>1</v>
      </c>
      <c r="O31" s="46">
        <v>0</v>
      </c>
      <c r="P31" s="46">
        <f t="shared" si="1"/>
        <v>1</v>
      </c>
      <c r="Q31" s="44" t="s">
        <v>48</v>
      </c>
      <c r="R31" s="47">
        <v>84580</v>
      </c>
      <c r="S31" s="47">
        <v>0</v>
      </c>
      <c r="T31" s="44" t="s">
        <v>224</v>
      </c>
      <c r="U31" s="47">
        <f t="shared" si="0"/>
        <v>84580</v>
      </c>
      <c r="V31" s="44"/>
      <c r="W31" s="20" t="s">
        <v>250</v>
      </c>
      <c r="X31" s="44"/>
      <c r="Y31" s="44"/>
    </row>
    <row r="32" spans="1:25" hidden="1" x14ac:dyDescent="0.25">
      <c r="A32" s="20"/>
      <c r="B32" s="20"/>
      <c r="C32" s="19"/>
      <c r="D32" s="19" t="e">
        <f>VLOOKUP(E32,RVN!A21:D1356,4,FALSE)</f>
        <v>#N/A</v>
      </c>
      <c r="E32" s="19"/>
      <c r="F32" s="19" t="e">
        <f>VLOOKUP(E32,RVN!A21:B1356,2,FALSE)</f>
        <v>#N/A</v>
      </c>
      <c r="G32" s="19" t="e">
        <f>VLOOKUP(E32,RVN!A21:C1356,3,FALSE)</f>
        <v>#N/A</v>
      </c>
      <c r="H32" s="19"/>
      <c r="I32" s="19"/>
      <c r="J32" s="19"/>
      <c r="K32" s="19"/>
      <c r="L32" s="19"/>
      <c r="M32" s="19"/>
      <c r="N32" s="19"/>
      <c r="O32" s="24"/>
      <c r="P32" s="19"/>
      <c r="Q32" s="19"/>
      <c r="R32" s="19"/>
      <c r="S32" s="19"/>
      <c r="T32" s="19"/>
      <c r="U32" s="19">
        <f t="shared" si="0"/>
        <v>0</v>
      </c>
      <c r="V32" s="19"/>
      <c r="W32" s="19"/>
      <c r="X32" s="19"/>
      <c r="Y32" s="19"/>
    </row>
    <row r="33" spans="1:25" hidden="1" x14ac:dyDescent="0.25">
      <c r="A33" s="20"/>
      <c r="B33" s="20"/>
      <c r="C33" s="19"/>
      <c r="D33" s="19" t="e">
        <f>VLOOKUP(E33,RVN!A22:D1357,4,FALSE)</f>
        <v>#N/A</v>
      </c>
      <c r="E33" s="19"/>
      <c r="F33" s="19" t="e">
        <f>VLOOKUP(E33,RVN!A22:B1357,2,FALSE)</f>
        <v>#N/A</v>
      </c>
      <c r="G33" s="19" t="e">
        <f>VLOOKUP(E33,RVN!A22:C1357,3,FALSE)</f>
        <v>#N/A</v>
      </c>
      <c r="H33" s="19"/>
      <c r="I33" s="19"/>
      <c r="J33" s="19"/>
      <c r="K33" s="19"/>
      <c r="L33" s="19"/>
      <c r="M33" s="19"/>
      <c r="N33" s="19"/>
      <c r="O33" s="24"/>
      <c r="P33" s="19"/>
      <c r="Q33" s="19"/>
      <c r="R33" s="19"/>
      <c r="S33" s="19"/>
      <c r="T33" s="19"/>
      <c r="U33" s="19">
        <f t="shared" si="0"/>
        <v>0</v>
      </c>
      <c r="V33" s="19"/>
      <c r="W33" s="19"/>
      <c r="X33" s="19"/>
      <c r="Y33" s="19"/>
    </row>
    <row r="34" spans="1:25" hidden="1"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24"/>
      <c r="P34" s="19"/>
      <c r="Q34" s="19"/>
      <c r="R34" s="19"/>
      <c r="S34" s="19"/>
      <c r="T34" s="19"/>
      <c r="U34" s="19">
        <f t="shared" si="0"/>
        <v>0</v>
      </c>
      <c r="V34" s="19"/>
      <c r="W34" s="19"/>
      <c r="X34" s="19"/>
      <c r="Y34" s="19"/>
    </row>
    <row r="35" spans="1:25" hidden="1"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24"/>
      <c r="P35" s="19"/>
      <c r="Q35" s="19"/>
      <c r="R35" s="19"/>
      <c r="S35" s="19"/>
      <c r="T35" s="19"/>
      <c r="U35" s="19">
        <f t="shared" si="0"/>
        <v>0</v>
      </c>
      <c r="V35" s="19"/>
      <c r="W35" s="19"/>
      <c r="X35" s="19"/>
      <c r="Y35" s="19"/>
    </row>
    <row r="36" spans="1:25" hidden="1"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24"/>
      <c r="P36" s="19"/>
      <c r="Q36" s="19"/>
      <c r="R36" s="19"/>
      <c r="S36" s="19"/>
      <c r="T36" s="19"/>
      <c r="U36" s="19">
        <f t="shared" si="0"/>
        <v>0</v>
      </c>
      <c r="V36" s="19"/>
      <c r="W36" s="19"/>
      <c r="X36" s="19"/>
      <c r="Y36" s="19"/>
    </row>
    <row r="37" spans="1:25" hidden="1"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24"/>
      <c r="P37" s="19"/>
      <c r="Q37" s="19"/>
      <c r="R37" s="19"/>
      <c r="S37" s="19"/>
      <c r="T37" s="19"/>
      <c r="U37" s="19">
        <f t="shared" si="0"/>
        <v>0</v>
      </c>
      <c r="V37" s="19"/>
      <c r="W37" s="19"/>
      <c r="X37" s="19"/>
      <c r="Y37" s="19"/>
    </row>
    <row r="38" spans="1:25" hidden="1"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24"/>
      <c r="P38" s="19"/>
      <c r="Q38" s="19"/>
      <c r="R38" s="19"/>
      <c r="S38" s="19"/>
      <c r="T38" s="19"/>
      <c r="U38" s="19">
        <f t="shared" si="0"/>
        <v>0</v>
      </c>
      <c r="V38" s="19"/>
      <c r="W38" s="19"/>
      <c r="X38" s="19"/>
      <c r="Y38" s="19"/>
    </row>
    <row r="39" spans="1:25" hidden="1"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24"/>
      <c r="P39" s="19"/>
      <c r="Q39" s="19"/>
      <c r="R39" s="19"/>
      <c r="S39" s="19"/>
      <c r="T39" s="19"/>
      <c r="U39" s="19">
        <f t="shared" si="0"/>
        <v>0</v>
      </c>
      <c r="V39" s="19"/>
      <c r="W39" s="19"/>
      <c r="X39" s="19"/>
      <c r="Y39" s="19"/>
    </row>
    <row r="40" spans="1:25" hidden="1"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24"/>
      <c r="P40" s="19"/>
      <c r="Q40" s="19"/>
      <c r="R40" s="19"/>
      <c r="S40" s="19"/>
      <c r="T40" s="19"/>
      <c r="U40" s="19">
        <f t="shared" si="0"/>
        <v>0</v>
      </c>
      <c r="V40" s="19"/>
      <c r="W40" s="19"/>
      <c r="X40" s="19"/>
      <c r="Y40" s="19"/>
    </row>
    <row r="41" spans="1:25" hidden="1"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24"/>
      <c r="P41" s="19"/>
      <c r="Q41" s="19"/>
      <c r="R41" s="19"/>
      <c r="S41" s="19"/>
      <c r="T41" s="19"/>
      <c r="U41" s="19">
        <f t="shared" si="0"/>
        <v>0</v>
      </c>
      <c r="V41" s="19"/>
      <c r="W41" s="19"/>
      <c r="X41" s="19"/>
      <c r="Y41" s="19"/>
    </row>
    <row r="42" spans="1:25" hidden="1"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24"/>
      <c r="P42" s="19"/>
      <c r="Q42" s="19"/>
      <c r="R42" s="19"/>
      <c r="S42" s="19"/>
      <c r="T42" s="19"/>
      <c r="U42" s="19">
        <f t="shared" si="0"/>
        <v>0</v>
      </c>
      <c r="V42" s="19"/>
      <c r="W42" s="19"/>
      <c r="X42" s="19"/>
      <c r="Y42" s="19"/>
    </row>
    <row r="43" spans="1:25" hidden="1"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24"/>
      <c r="P43" s="19"/>
      <c r="Q43" s="19"/>
      <c r="R43" s="19"/>
      <c r="S43" s="19"/>
      <c r="T43" s="19"/>
      <c r="U43" s="19">
        <f t="shared" si="0"/>
        <v>0</v>
      </c>
      <c r="V43" s="19"/>
      <c r="W43" s="19"/>
      <c r="X43" s="19"/>
      <c r="Y43" s="19"/>
    </row>
    <row r="44" spans="1:25" hidden="1"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24"/>
      <c r="P44" s="19"/>
      <c r="Q44" s="19"/>
      <c r="R44" s="19"/>
      <c r="S44" s="19"/>
      <c r="T44" s="19"/>
      <c r="U44" s="19">
        <f t="shared" si="0"/>
        <v>0</v>
      </c>
      <c r="V44" s="19"/>
      <c r="W44" s="19"/>
      <c r="X44" s="19"/>
      <c r="Y44" s="19"/>
    </row>
    <row r="45" spans="1:25" hidden="1"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24"/>
      <c r="P45" s="19"/>
      <c r="Q45" s="19"/>
      <c r="R45" s="19"/>
      <c r="S45" s="19"/>
      <c r="T45" s="19"/>
      <c r="U45" s="19">
        <f t="shared" si="0"/>
        <v>0</v>
      </c>
      <c r="V45" s="19"/>
      <c r="W45" s="19"/>
      <c r="X45" s="19"/>
      <c r="Y45" s="19"/>
    </row>
    <row r="46" spans="1:25" hidden="1"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24"/>
      <c r="P46" s="19"/>
      <c r="Q46" s="19"/>
      <c r="R46" s="19"/>
      <c r="S46" s="19"/>
      <c r="T46" s="19"/>
      <c r="U46" s="19">
        <f t="shared" si="0"/>
        <v>0</v>
      </c>
      <c r="V46" s="19"/>
      <c r="W46" s="19"/>
      <c r="X46" s="19"/>
      <c r="Y46" s="19"/>
    </row>
    <row r="47" spans="1:25" hidden="1"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24"/>
      <c r="P47" s="19"/>
      <c r="Q47" s="19"/>
      <c r="R47" s="19"/>
      <c r="S47" s="19"/>
      <c r="T47" s="19"/>
      <c r="U47" s="19">
        <f t="shared" si="0"/>
        <v>0</v>
      </c>
      <c r="V47" s="19"/>
      <c r="W47" s="19"/>
      <c r="X47" s="19"/>
      <c r="Y47" s="19"/>
    </row>
    <row r="48" spans="1:25" hidden="1"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24"/>
      <c r="P48" s="19"/>
      <c r="Q48" s="19"/>
      <c r="R48" s="19"/>
      <c r="S48" s="19"/>
      <c r="T48" s="19"/>
      <c r="U48" s="19">
        <f t="shared" si="0"/>
        <v>0</v>
      </c>
      <c r="V48" s="19"/>
      <c r="W48" s="19"/>
      <c r="X48" s="19"/>
      <c r="Y48" s="19"/>
    </row>
    <row r="49" spans="1:25" hidden="1"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24"/>
      <c r="P49" s="19"/>
      <c r="Q49" s="19"/>
      <c r="R49" s="19"/>
      <c r="S49" s="19"/>
      <c r="T49" s="19"/>
      <c r="U49" s="19">
        <f t="shared" si="0"/>
        <v>0</v>
      </c>
      <c r="V49" s="19"/>
      <c r="W49" s="19"/>
      <c r="X49" s="19"/>
      <c r="Y49" s="19"/>
    </row>
    <row r="50" spans="1:25" hidden="1"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24"/>
      <c r="P50" s="19"/>
      <c r="Q50" s="19"/>
      <c r="R50" s="19"/>
      <c r="S50" s="19"/>
      <c r="T50" s="19"/>
      <c r="U50" s="19">
        <f t="shared" si="0"/>
        <v>0</v>
      </c>
      <c r="V50" s="19"/>
      <c r="W50" s="19"/>
      <c r="X50" s="19"/>
      <c r="Y50" s="19"/>
    </row>
    <row r="51" spans="1:25" hidden="1"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24"/>
      <c r="P51" s="19"/>
      <c r="Q51" s="19"/>
      <c r="R51" s="19"/>
      <c r="S51" s="19"/>
      <c r="T51" s="19"/>
      <c r="U51" s="19">
        <f t="shared" si="0"/>
        <v>0</v>
      </c>
      <c r="V51" s="19"/>
      <c r="W51" s="19"/>
      <c r="X51" s="19"/>
      <c r="Y51" s="19"/>
    </row>
    <row r="52" spans="1:25" hidden="1"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24"/>
      <c r="P52" s="19"/>
      <c r="Q52" s="19"/>
      <c r="R52" s="19"/>
      <c r="S52" s="19"/>
      <c r="T52" s="19"/>
      <c r="U52" s="19">
        <f t="shared" si="0"/>
        <v>0</v>
      </c>
      <c r="V52" s="19"/>
      <c r="W52" s="19"/>
      <c r="X52" s="19"/>
      <c r="Y52" s="19"/>
    </row>
    <row r="53" spans="1:25" hidden="1"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24"/>
      <c r="P53" s="19"/>
      <c r="Q53" s="19"/>
      <c r="R53" s="19"/>
      <c r="S53" s="19"/>
      <c r="T53" s="19"/>
      <c r="U53" s="19">
        <f t="shared" si="0"/>
        <v>0</v>
      </c>
      <c r="V53" s="19"/>
      <c r="W53" s="19"/>
      <c r="X53" s="19"/>
      <c r="Y53" s="19"/>
    </row>
    <row r="54" spans="1:25" hidden="1"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24"/>
      <c r="P54" s="19"/>
      <c r="Q54" s="19"/>
      <c r="R54" s="19"/>
      <c r="S54" s="19"/>
      <c r="T54" s="19"/>
      <c r="U54" s="19">
        <f t="shared" si="0"/>
        <v>0</v>
      </c>
      <c r="V54" s="19"/>
      <c r="W54" s="19"/>
      <c r="X54" s="19"/>
      <c r="Y54" s="19"/>
    </row>
    <row r="55" spans="1:25" hidden="1"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24"/>
      <c r="P55" s="19"/>
      <c r="Q55" s="19"/>
      <c r="R55" s="19"/>
      <c r="S55" s="19"/>
      <c r="T55" s="19"/>
      <c r="U55" s="19">
        <f t="shared" si="0"/>
        <v>0</v>
      </c>
      <c r="V55" s="19"/>
      <c r="W55" s="19"/>
      <c r="X55" s="19"/>
      <c r="Y55" s="19"/>
    </row>
    <row r="56" spans="1:25" hidden="1"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24"/>
      <c r="P56" s="19"/>
      <c r="Q56" s="19"/>
      <c r="R56" s="19"/>
      <c r="S56" s="19"/>
      <c r="T56" s="19"/>
      <c r="U56" s="19">
        <f t="shared" si="0"/>
        <v>0</v>
      </c>
      <c r="V56" s="19"/>
      <c r="W56" s="19"/>
      <c r="X56" s="19"/>
      <c r="Y56" s="19"/>
    </row>
    <row r="57" spans="1:25" hidden="1"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24"/>
      <c r="P57" s="19"/>
      <c r="Q57" s="19"/>
      <c r="R57" s="19"/>
      <c r="S57" s="19"/>
      <c r="T57" s="19"/>
      <c r="U57" s="19">
        <f t="shared" si="0"/>
        <v>0</v>
      </c>
      <c r="V57" s="19"/>
      <c r="W57" s="19"/>
      <c r="X57" s="19"/>
      <c r="Y57" s="19"/>
    </row>
    <row r="58" spans="1:25" hidden="1"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24"/>
      <c r="P58" s="19"/>
      <c r="Q58" s="19"/>
      <c r="R58" s="19"/>
      <c r="S58" s="19"/>
      <c r="T58" s="19"/>
      <c r="U58" s="19">
        <f t="shared" si="0"/>
        <v>0</v>
      </c>
      <c r="V58" s="19"/>
      <c r="W58" s="19"/>
      <c r="X58" s="19"/>
      <c r="Y58" s="19"/>
    </row>
    <row r="59" spans="1:25" hidden="1"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hidden="1"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hidden="1"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hidden="1"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hidden="1"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hidden="1"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hidden="1"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hidden="1"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hidden="1"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hidden="1"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hidden="1"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hidden="1"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hidden="1"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hidden="1"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hidden="1"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hidden="1"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hidden="1"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hidden="1"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hidden="1"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hidden="1"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hidden="1"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3">R79-S79</f>
        <v>0</v>
      </c>
      <c r="V79" s="19"/>
      <c r="W79" s="19"/>
      <c r="X79" s="19"/>
      <c r="Y79" s="19"/>
    </row>
    <row r="80" spans="1:25" hidden="1"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3"/>
        <v>0</v>
      </c>
      <c r="V80" s="19"/>
      <c r="W80" s="19"/>
      <c r="X80" s="19"/>
      <c r="Y80" s="19"/>
    </row>
    <row r="81" spans="1:25" hidden="1"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3"/>
        <v>0</v>
      </c>
      <c r="V81" s="19"/>
      <c r="W81" s="19"/>
      <c r="X81" s="19"/>
      <c r="Y81" s="19"/>
    </row>
    <row r="82" spans="1:25" hidden="1"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3"/>
        <v>0</v>
      </c>
      <c r="V82" s="19"/>
      <c r="W82" s="19"/>
      <c r="X82" s="19"/>
      <c r="Y82" s="19"/>
    </row>
    <row r="83" spans="1:25" hidden="1"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3"/>
        <v>0</v>
      </c>
      <c r="V83" s="19"/>
      <c r="W83" s="19"/>
      <c r="X83" s="19"/>
      <c r="Y83" s="19"/>
    </row>
    <row r="84" spans="1:25" hidden="1"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3"/>
        <v>0</v>
      </c>
      <c r="V84" s="19"/>
      <c r="W84" s="19"/>
      <c r="X84" s="19"/>
      <c r="Y84" s="19"/>
    </row>
    <row r="85" spans="1:25" hidden="1"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3"/>
        <v>0</v>
      </c>
      <c r="V85" s="19"/>
      <c r="W85" s="19"/>
      <c r="X85" s="19"/>
      <c r="Y85" s="19"/>
    </row>
    <row r="86" spans="1:25" hidden="1"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3"/>
        <v>0</v>
      </c>
      <c r="V86" s="19"/>
      <c r="W86" s="19"/>
      <c r="X86" s="19"/>
      <c r="Y86" s="19"/>
    </row>
    <row r="87" spans="1:25" hidden="1"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3"/>
        <v>0</v>
      </c>
      <c r="V87" s="19"/>
      <c r="W87" s="19"/>
      <c r="X87" s="19"/>
      <c r="Y87" s="19"/>
    </row>
    <row r="88" spans="1:25" hidden="1"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3"/>
        <v>0</v>
      </c>
      <c r="V88" s="19"/>
      <c r="W88" s="19"/>
      <c r="X88" s="19"/>
      <c r="Y88" s="19"/>
    </row>
    <row r="89" spans="1:25" hidden="1"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3"/>
        <v>0</v>
      </c>
      <c r="V89" s="19"/>
      <c r="W89" s="19"/>
      <c r="X89" s="19"/>
      <c r="Y89" s="19"/>
    </row>
    <row r="90" spans="1:25" hidden="1"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3"/>
        <v>0</v>
      </c>
      <c r="V90" s="19"/>
      <c r="W90" s="19"/>
      <c r="X90" s="19"/>
      <c r="Y90" s="19"/>
    </row>
    <row r="91" spans="1:25" hidden="1"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3"/>
        <v>0</v>
      </c>
      <c r="V91" s="19"/>
      <c r="W91" s="19"/>
      <c r="X91" s="19"/>
      <c r="Y91" s="19"/>
    </row>
    <row r="92" spans="1:25" hidden="1"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3"/>
        <v>0</v>
      </c>
      <c r="V92" s="19"/>
      <c r="W92" s="19"/>
      <c r="X92" s="19"/>
      <c r="Y92" s="19"/>
    </row>
    <row r="93" spans="1:25" hidden="1"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3"/>
        <v>0</v>
      </c>
      <c r="V93" s="19"/>
      <c r="W93" s="19"/>
      <c r="X93" s="19"/>
      <c r="Y93" s="19"/>
    </row>
  </sheetData>
  <mergeCells count="18">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 ref="A9:Y9"/>
    <mergeCell ref="A10:Y10"/>
  </mergeCells>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B2550F-54E7-41EE-B2F2-8EA7BE835182}">
          <x14:formula1>
            <xm:f>Clasificación!$A$2:$A$9</xm:f>
          </x14:formula1>
          <xm:sqref>C14:C93</xm:sqref>
        </x14:dataValidation>
        <x14:dataValidation type="list" allowBlank="1" showInputMessage="1" showErrorMessage="1" xr:uid="{6C44E7AD-1584-4F23-BC56-9FC2D83A34E3}">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E9FC-0C97-4FB1-ADB5-B8F2CF05E780}">
  <dimension ref="A1:A76"/>
  <sheetViews>
    <sheetView topLeftCell="A58" workbookViewId="0">
      <selection activeCell="A13" sqref="A1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3FB5-C6C9-49D2-AF0E-57FD7E5C3A13}">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910E-7445-4A57-9BB3-EE927B795A45}">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xr:uid="{18B63433-74AB-4730-B73E-F85AFFBB7D9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FB91-4CC1-4CE0-B870-EDFBA096DF66}">
  <dimension ref="B4:B8"/>
  <sheetViews>
    <sheetView workbookViewId="0">
      <selection activeCell="C12" sqref="C12"/>
    </sheetView>
  </sheetViews>
  <sheetFormatPr baseColWidth="10" defaultRowHeight="15.75" x14ac:dyDescent="0.25"/>
  <sheetData>
    <row r="4" spans="2:2" x14ac:dyDescent="0.25">
      <c r="B4" s="16" t="s">
        <v>176</v>
      </c>
    </row>
    <row r="5" spans="2:2" x14ac:dyDescent="0.25">
      <c r="B5" s="13" t="s">
        <v>48</v>
      </c>
    </row>
    <row r="6" spans="2:2" x14ac:dyDescent="0.25">
      <c r="B6" s="13" t="s">
        <v>52</v>
      </c>
    </row>
    <row r="7" spans="2:2" x14ac:dyDescent="0.25">
      <c r="B7" s="13" t="s">
        <v>177</v>
      </c>
    </row>
    <row r="8" spans="2:2" x14ac:dyDescent="0.2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Luis Antonio Alvarado Arce</cp:lastModifiedBy>
  <dcterms:created xsi:type="dcterms:W3CDTF">2021-06-10T22:01:27Z</dcterms:created>
  <dcterms:modified xsi:type="dcterms:W3CDTF">2022-01-14T18:03:24Z</dcterms:modified>
</cp:coreProperties>
</file>