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fallas\Documents\LP16\"/>
    </mc:Choice>
  </mc:AlternateContent>
  <xr:revisionPtr revIDLastSave="0" documentId="13_ncr:1_{23635820-DFB4-437D-9549-2DAEF5EC08EB}" xr6:coauthVersionLast="36" xr6:coauthVersionMax="36" xr10:uidLastSave="{00000000-0000-0000-0000-000000000000}"/>
  <bookViews>
    <workbookView xWindow="0" yWindow="0" windowWidth="20490" windowHeight="7545" tabRatio="1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4" i="1"/>
  <c r="Q26" i="1"/>
  <c r="Q32" i="1"/>
  <c r="Q37" i="1"/>
  <c r="Q48" i="1"/>
  <c r="Q52" i="1"/>
  <c r="Q10" i="1"/>
  <c r="P53" i="1"/>
  <c r="Q53" i="1" s="1"/>
  <c r="N51" i="1"/>
  <c r="Q51" i="1" s="1"/>
  <c r="N52" i="1"/>
  <c r="N50" i="1"/>
  <c r="Q50" i="1" s="1"/>
  <c r="L46" i="1"/>
  <c r="Q46" i="1" s="1"/>
  <c r="L47" i="1"/>
  <c r="Q47" i="1" s="1"/>
  <c r="L48" i="1"/>
  <c r="L49" i="1"/>
  <c r="Q49" i="1" s="1"/>
  <c r="Q45" i="1"/>
  <c r="P43" i="1"/>
  <c r="P44" i="1"/>
  <c r="Q44" i="1" s="1"/>
  <c r="N42" i="1"/>
  <c r="Q42" i="1" s="1"/>
  <c r="N43" i="1"/>
  <c r="N41" i="1"/>
  <c r="Q41" i="1" s="1"/>
  <c r="L39" i="1"/>
  <c r="Q39" i="1" s="1"/>
  <c r="L40" i="1"/>
  <c r="Q40" i="1" s="1"/>
  <c r="L38" i="1"/>
  <c r="Q38" i="1" s="1"/>
  <c r="P36" i="1"/>
  <c r="Q36" i="1" s="1"/>
  <c r="P37" i="1"/>
  <c r="P35" i="1"/>
  <c r="Q35" i="1" s="1"/>
  <c r="N33" i="1"/>
  <c r="Q33" i="1" s="1"/>
  <c r="N34" i="1"/>
  <c r="Q34" i="1" s="1"/>
  <c r="N32" i="1"/>
  <c r="L30" i="1"/>
  <c r="Q30" i="1" s="1"/>
  <c r="L31" i="1"/>
  <c r="Q31" i="1" s="1"/>
  <c r="L29" i="1"/>
  <c r="Q29" i="1" s="1"/>
  <c r="L28" i="1"/>
  <c r="Q28" i="1" s="1"/>
  <c r="P25" i="1"/>
  <c r="Q25" i="1" s="1"/>
  <c r="P26" i="1"/>
  <c r="P27" i="1"/>
  <c r="Q27" i="1" s="1"/>
  <c r="P24" i="1"/>
  <c r="L20" i="1"/>
  <c r="L21" i="1"/>
  <c r="L22" i="1"/>
  <c r="Q22" i="1" s="1"/>
  <c r="L23" i="1"/>
  <c r="Q23" i="1" s="1"/>
  <c r="L19" i="1"/>
  <c r="P16" i="1"/>
  <c r="P17" i="1"/>
  <c r="P18" i="1"/>
  <c r="P15" i="1"/>
  <c r="N13" i="1"/>
  <c r="N14" i="1"/>
  <c r="N12" i="1"/>
  <c r="L11" i="1"/>
  <c r="Q11" i="1" s="1"/>
  <c r="L10" i="1"/>
  <c r="Q43" i="1" l="1"/>
  <c r="Q54" i="1" s="1"/>
  <c r="Q8" i="1" s="1"/>
  <c r="O54" i="1"/>
  <c r="O8" i="1" s="1"/>
  <c r="M54" i="1"/>
  <c r="M8" i="1" s="1"/>
  <c r="K54" i="1"/>
  <c r="K8" i="1" s="1"/>
</calcChain>
</file>

<file path=xl/sharedStrings.xml><?xml version="1.0" encoding="utf-8"?>
<sst xmlns="http://schemas.openxmlformats.org/spreadsheetml/2006/main" count="279" uniqueCount="69">
  <si>
    <t>HITO</t>
  </si>
  <si>
    <t xml:space="preserve">RUTA </t>
  </si>
  <si>
    <t>SECCIÓN DE CONTROL</t>
  </si>
  <si>
    <t>ITEM</t>
  </si>
  <si>
    <t xml:space="preserve">UNIDAD </t>
  </si>
  <si>
    <t>PRECIO UNITARIO</t>
  </si>
  <si>
    <t>CANTIDAD MES 1</t>
  </si>
  <si>
    <t>MONTO MES 1</t>
  </si>
  <si>
    <t>CANTIDAD MES 2</t>
  </si>
  <si>
    <t>MONTO MES 2</t>
  </si>
  <si>
    <t>CANTIDAD MES 3</t>
  </si>
  <si>
    <t>MONTO MES 3</t>
  </si>
  <si>
    <t>MONTO ACUMULADO POR ITEM</t>
  </si>
  <si>
    <t>OBSERVACIONES</t>
  </si>
  <si>
    <t>TOTALES</t>
  </si>
  <si>
    <t>TOTALES MONTOS</t>
  </si>
  <si>
    <t>ESTACIONAMIENTO</t>
  </si>
  <si>
    <t>DESCRIPCIÓN</t>
  </si>
  <si>
    <t xml:space="preserve">DESCRIPCIÓN </t>
  </si>
  <si>
    <t>PLAN DE INVERSIÓN , DEL AÑO 2021 TRIMESTE III</t>
  </si>
  <si>
    <t>LICITACIÓN PÚBLICA No 2014LN-000016-0CV00</t>
  </si>
  <si>
    <t>CONTRATISTA Constructora Inversiones Solano y Camacho S.A</t>
  </si>
  <si>
    <t>NOMBRE DE LA LICITACIÓN, LÍNEA 3, ZONA 1-3, Los Santos</t>
  </si>
  <si>
    <t>26+891</t>
  </si>
  <si>
    <t>Limpieza de tomas, cabezales y alcantarillas</t>
  </si>
  <si>
    <t>M21 (F)</t>
  </si>
  <si>
    <t xml:space="preserve">u </t>
  </si>
  <si>
    <t>32+421</t>
  </si>
  <si>
    <t>u</t>
  </si>
  <si>
    <t>14+971</t>
  </si>
  <si>
    <t>14+100</t>
  </si>
  <si>
    <t>9+800</t>
  </si>
  <si>
    <t>15+125</t>
  </si>
  <si>
    <t>6+911</t>
  </si>
  <si>
    <t>38+101</t>
  </si>
  <si>
    <t>38+800</t>
  </si>
  <si>
    <t>M21 (E)</t>
  </si>
  <si>
    <t>Limpieza de cunetas revestidas de manera manual</t>
  </si>
  <si>
    <t>m3</t>
  </si>
  <si>
    <t>Chapea</t>
  </si>
  <si>
    <t>m2</t>
  </si>
  <si>
    <t>h</t>
  </si>
  <si>
    <t>M20 (D)</t>
  </si>
  <si>
    <t xml:space="preserve">Descuaje de arboles </t>
  </si>
  <si>
    <t>Brigada Limpieza puentes</t>
  </si>
  <si>
    <t>MP-50 (A)</t>
  </si>
  <si>
    <t>M-21(H)</t>
  </si>
  <si>
    <t>Brigada de limpieza de derecho de vía y activos viales</t>
  </si>
  <si>
    <t>MES 1 DEL 2021</t>
  </si>
  <si>
    <t>MES 2 DEL 2021</t>
  </si>
  <si>
    <t>MES 3 DEL 2021</t>
  </si>
  <si>
    <t>AÑO 2021</t>
  </si>
  <si>
    <t>10190/11130/30080/10181/10182</t>
  </si>
  <si>
    <t>TARBACA(R.209)-LTE CANT.ASERRÍ/DESAMPARADOS(R.313)-FRAILES(IGLESIA)-LA SIERRA(R.2)</t>
  </si>
  <si>
    <t>10651/10652/10640/11320/10291/10292</t>
  </si>
  <si>
    <t>LA FILA(R.222)-MONTERREY(ESCUELA)-SAN ISIDRO(IGLESIA)-SAN PABLO(R.226)</t>
  </si>
  <si>
    <t>SAN ISIDRO(IGLESIA)-SAN PABLO(R.226)</t>
  </si>
  <si>
    <t>30551/30552</t>
  </si>
  <si>
    <t xml:space="preserve"> PRINCIPAL TABLÓN)-CORRALILLO(IGLESIA)-CORRALILLO(IGLESIA)-SANTA ELENA(R.222)</t>
  </si>
  <si>
    <t>10100/30630</t>
  </si>
  <si>
    <t>CASAMATA(R.2)-LTE PROV.SAN JOSÉ/CARTAGO(R.SAN-LTE PROV.SAN JOSÉ/CARTAGO(R.SAN CRISTÓBAL)-SANTA</t>
  </si>
  <si>
    <t>10430/11150/11160/30560</t>
  </si>
  <si>
    <t>HIGUITO(R.206)-LTE-LTE PROV.SAN JOSÉ/CARTAGO(R.ALUMBRE)-RIO CONEJO(R.222)</t>
  </si>
  <si>
    <t>SAN JUAN NORTE(R.304)-COPALCHÍ(R.228)</t>
  </si>
  <si>
    <t>LTE CANT.SAN JOSÉ/DESAMPARADOS(R.TIRIBÍ)-CHIRRACA(QUEB.CHIRRACA)-PALMICHAL(ENTRADA PRINCIPAL)</t>
  </si>
  <si>
    <t>19070/10211/10212/11200/10201/10202/11211/11212/10700</t>
  </si>
  <si>
    <t>LA GUARIA(R.2)-LTE CANT.DESAMPARADOS/DOTA(QUEB.YUGO)-LTE CANT.LEÓN CORTÉS/DESAMPARADOS(R.TARRAZÚ)-SAN CRISTÓBAL SUR(R.222)</t>
  </si>
  <si>
    <t>11270/10130/10141/10142/10152/11280</t>
  </si>
  <si>
    <t>LTE CANT.SAN JOSÉ/DESAMPARADOS(R.TIRIBÍ)-SAN RAFAEL ARRIBA(R.209)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</si>
</sst>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_-[$₡-140A]* #,##0.00_-;\-[$₡-140A]* #,##0.00_-;_-[$₡-14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44" fontId="0" fillId="6" borderId="11" xfId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/>
    <xf numFmtId="0" fontId="3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44" fontId="0" fillId="0" borderId="19" xfId="1" applyFont="1" applyBorder="1" applyAlignment="1">
      <alignment horizontal="center" vertical="center"/>
    </xf>
    <xf numFmtId="44" fontId="0" fillId="0" borderId="20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 textRotation="90"/>
    </xf>
    <xf numFmtId="44" fontId="0" fillId="10" borderId="17" xfId="1" applyFont="1" applyFill="1" applyBorder="1" applyAlignment="1">
      <alignment horizontal="center" vertical="center"/>
    </xf>
    <xf numFmtId="44" fontId="0" fillId="10" borderId="18" xfId="1" applyFont="1" applyFill="1" applyBorder="1" applyAlignment="1">
      <alignment horizontal="center" vertical="center"/>
    </xf>
    <xf numFmtId="44" fontId="0" fillId="4" borderId="17" xfId="1" applyFont="1" applyFill="1" applyBorder="1" applyAlignment="1">
      <alignment horizontal="center" vertical="center"/>
    </xf>
    <xf numFmtId="44" fontId="0" fillId="4" borderId="18" xfId="1" applyFont="1" applyFill="1" applyBorder="1" applyAlignment="1">
      <alignment horizontal="center" vertical="center"/>
    </xf>
    <xf numFmtId="44" fontId="0" fillId="7" borderId="17" xfId="1" applyFont="1" applyFill="1" applyBorder="1" applyAlignment="1">
      <alignment horizontal="center" vertical="center"/>
    </xf>
    <xf numFmtId="44" fontId="0" fillId="7" borderId="18" xfId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/>
    </xf>
    <xf numFmtId="44" fontId="0" fillId="9" borderId="1" xfId="1" applyFont="1" applyFill="1" applyBorder="1" applyAlignment="1">
      <alignment horizontal="center" vertical="center"/>
    </xf>
    <xf numFmtId="44" fontId="0" fillId="12" borderId="1" xfId="1" applyFont="1" applyFill="1" applyBorder="1" applyAlignment="1">
      <alignment horizontal="center" vertical="center"/>
    </xf>
    <xf numFmtId="44" fontId="0" fillId="10" borderId="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vertical="center" wrapText="1"/>
    </xf>
    <xf numFmtId="44" fontId="0" fillId="10" borderId="1" xfId="1" applyFon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44" fontId="0" fillId="7" borderId="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164" fontId="0" fillId="6" borderId="1" xfId="0" applyNumberForma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left"/>
    </xf>
    <xf numFmtId="0" fontId="0" fillId="12" borderId="1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54"/>
  <sheetViews>
    <sheetView tabSelected="1" topLeftCell="A46" zoomScale="60" zoomScaleNormal="60" workbookViewId="0">
      <selection activeCell="B1" sqref="B1:R55"/>
    </sheetView>
  </sheetViews>
  <sheetFormatPr baseColWidth="10" defaultRowHeight="15" x14ac:dyDescent="0.25"/>
  <cols>
    <col min="4" max="4" width="18.28515625" customWidth="1"/>
    <col min="5" max="5" width="30" customWidth="1"/>
    <col min="6" max="6" width="18.5703125" customWidth="1"/>
    <col min="8" max="8" width="20.28515625" customWidth="1"/>
    <col min="9" max="9" width="15.140625" customWidth="1"/>
    <col min="10" max="10" width="16.7109375" customWidth="1"/>
    <col min="12" max="12" width="16.85546875" bestFit="1" customWidth="1"/>
    <col min="13" max="13" width="10.7109375" customWidth="1"/>
    <col min="14" max="14" width="17.28515625" bestFit="1" customWidth="1"/>
    <col min="16" max="16" width="16.85546875" bestFit="1" customWidth="1"/>
    <col min="17" max="17" width="17.5703125" bestFit="1" customWidth="1"/>
    <col min="18" max="18" width="15.5703125" customWidth="1"/>
    <col min="19" max="19" width="17.5703125" bestFit="1" customWidth="1"/>
    <col min="22" max="22" width="20" customWidth="1"/>
  </cols>
  <sheetData>
    <row r="2" spans="2:23" x14ac:dyDescent="0.25">
      <c r="H2" s="29" t="s">
        <v>19</v>
      </c>
      <c r="I2" s="29"/>
      <c r="J2" s="29"/>
      <c r="K2" s="29"/>
      <c r="L2" s="29"/>
      <c r="M2" s="29"/>
      <c r="N2" s="29"/>
    </row>
    <row r="3" spans="2:23" x14ac:dyDescent="0.25">
      <c r="H3" s="29" t="s">
        <v>20</v>
      </c>
      <c r="I3" s="29"/>
      <c r="J3" s="29"/>
      <c r="K3" s="29"/>
      <c r="L3" s="29"/>
      <c r="M3" s="29"/>
      <c r="N3" s="29"/>
    </row>
    <row r="4" spans="2:23" x14ac:dyDescent="0.25">
      <c r="H4" s="29" t="s">
        <v>21</v>
      </c>
      <c r="I4" s="29"/>
      <c r="J4" s="29"/>
      <c r="K4" s="29"/>
      <c r="L4" s="29"/>
      <c r="M4" s="29"/>
      <c r="N4" s="29"/>
    </row>
    <row r="5" spans="2:23" x14ac:dyDescent="0.25">
      <c r="H5" s="29" t="s">
        <v>22</v>
      </c>
      <c r="I5" s="29"/>
      <c r="J5" s="29"/>
      <c r="K5" s="29"/>
      <c r="L5" s="29"/>
      <c r="M5" s="29"/>
      <c r="N5" s="29"/>
      <c r="S5" s="58"/>
    </row>
    <row r="6" spans="2:23" ht="15.75" thickBot="1" x14ac:dyDescent="0.3">
      <c r="S6" s="58"/>
    </row>
    <row r="7" spans="2:23" ht="15.75" thickBot="1" x14ac:dyDescent="0.3">
      <c r="J7" s="16"/>
      <c r="K7" s="23" t="s">
        <v>48</v>
      </c>
      <c r="L7" s="24"/>
      <c r="M7" s="25" t="s">
        <v>49</v>
      </c>
      <c r="N7" s="25"/>
      <c r="O7" s="26" t="s">
        <v>50</v>
      </c>
      <c r="P7" s="26"/>
      <c r="Q7" s="17" t="s">
        <v>51</v>
      </c>
      <c r="S7" s="58"/>
    </row>
    <row r="8" spans="2:23" ht="45.75" customHeight="1" thickBot="1" x14ac:dyDescent="0.3">
      <c r="J8" s="19" t="s">
        <v>15</v>
      </c>
      <c r="K8" s="27">
        <f>K54</f>
        <v>19072005.030000001</v>
      </c>
      <c r="L8" s="28"/>
      <c r="M8" s="27">
        <f>M54</f>
        <v>19487862.199999999</v>
      </c>
      <c r="N8" s="28"/>
      <c r="O8" s="27">
        <f>O54</f>
        <v>18342572.300000001</v>
      </c>
      <c r="P8" s="28"/>
      <c r="Q8" s="20">
        <f>Q54</f>
        <v>56902439.530000001</v>
      </c>
      <c r="S8" s="59"/>
      <c r="V8" s="59"/>
    </row>
    <row r="9" spans="2:23" ht="45" x14ac:dyDescent="0.25">
      <c r="B9" s="6" t="s">
        <v>0</v>
      </c>
      <c r="C9" s="7" t="s">
        <v>1</v>
      </c>
      <c r="D9" s="8" t="s">
        <v>2</v>
      </c>
      <c r="E9" s="8" t="s">
        <v>17</v>
      </c>
      <c r="F9" s="8" t="s">
        <v>16</v>
      </c>
      <c r="G9" s="8" t="s">
        <v>3</v>
      </c>
      <c r="H9" s="8" t="s">
        <v>18</v>
      </c>
      <c r="I9" s="8" t="s">
        <v>4</v>
      </c>
      <c r="J9" s="18" t="s">
        <v>5</v>
      </c>
      <c r="K9" s="18" t="s">
        <v>6</v>
      </c>
      <c r="L9" s="18" t="s">
        <v>7</v>
      </c>
      <c r="M9" s="18" t="s">
        <v>8</v>
      </c>
      <c r="N9" s="18" t="s">
        <v>9</v>
      </c>
      <c r="O9" s="18" t="s">
        <v>10</v>
      </c>
      <c r="P9" s="18" t="s">
        <v>11</v>
      </c>
      <c r="Q9" s="18" t="s">
        <v>12</v>
      </c>
      <c r="R9" s="9" t="s">
        <v>13</v>
      </c>
    </row>
    <row r="10" spans="2:23" ht="60" x14ac:dyDescent="0.25">
      <c r="B10" s="22">
        <v>1</v>
      </c>
      <c r="C10" s="2">
        <v>222</v>
      </c>
      <c r="D10" s="37" t="s">
        <v>52</v>
      </c>
      <c r="E10" s="37" t="s">
        <v>53</v>
      </c>
      <c r="F10" s="2" t="s">
        <v>23</v>
      </c>
      <c r="G10" s="2" t="s">
        <v>25</v>
      </c>
      <c r="H10" s="37" t="s">
        <v>24</v>
      </c>
      <c r="I10" s="2" t="s">
        <v>26</v>
      </c>
      <c r="J10" s="38">
        <v>26976.3</v>
      </c>
      <c r="K10" s="15">
        <v>54</v>
      </c>
      <c r="L10" s="42">
        <f>+K10*J10</f>
        <v>1456720.2</v>
      </c>
      <c r="M10" s="3"/>
      <c r="N10" s="3"/>
      <c r="O10" s="4"/>
      <c r="P10" s="4"/>
      <c r="Q10" s="57">
        <f>+L10+N10+P10</f>
        <v>1456720.2</v>
      </c>
      <c r="R10" s="10"/>
    </row>
    <row r="11" spans="2:23" ht="60" x14ac:dyDescent="0.25">
      <c r="B11" s="22"/>
      <c r="C11" s="5">
        <v>313</v>
      </c>
      <c r="D11" s="40" t="s">
        <v>54</v>
      </c>
      <c r="E11" s="51" t="s">
        <v>55</v>
      </c>
      <c r="F11" s="39" t="s">
        <v>27</v>
      </c>
      <c r="G11" s="39" t="s">
        <v>25</v>
      </c>
      <c r="H11" s="40" t="s">
        <v>24</v>
      </c>
      <c r="I11" s="5" t="s">
        <v>28</v>
      </c>
      <c r="J11" s="41">
        <v>26976.3</v>
      </c>
      <c r="K11" s="15">
        <v>75</v>
      </c>
      <c r="L11" s="42">
        <f>+K11*J11</f>
        <v>2023222.5</v>
      </c>
      <c r="M11" s="3"/>
      <c r="N11" s="3"/>
      <c r="O11" s="4"/>
      <c r="P11" s="4"/>
      <c r="Q11" s="57">
        <f t="shared" ref="Q11:Q53" si="0">+L11+N11+P11</f>
        <v>2023222.5</v>
      </c>
      <c r="R11" s="11"/>
      <c r="W11" s="60"/>
    </row>
    <row r="12" spans="2:23" ht="45" x14ac:dyDescent="0.25">
      <c r="B12" s="22"/>
      <c r="C12" s="2">
        <v>315</v>
      </c>
      <c r="D12" s="2">
        <v>10612</v>
      </c>
      <c r="E12" s="37" t="s">
        <v>56</v>
      </c>
      <c r="F12" s="2" t="s">
        <v>29</v>
      </c>
      <c r="G12" s="2" t="s">
        <v>25</v>
      </c>
      <c r="H12" s="37" t="s">
        <v>24</v>
      </c>
      <c r="I12" s="2" t="s">
        <v>28</v>
      </c>
      <c r="J12" s="38">
        <v>26976.3</v>
      </c>
      <c r="K12" s="15"/>
      <c r="L12" s="15"/>
      <c r="M12" s="3">
        <v>100</v>
      </c>
      <c r="N12" s="43">
        <f>+J12*M12</f>
        <v>2697630</v>
      </c>
      <c r="O12" s="4"/>
      <c r="P12" s="4"/>
      <c r="Q12" s="57">
        <f t="shared" si="0"/>
        <v>2697630</v>
      </c>
      <c r="R12" s="10"/>
    </row>
    <row r="13" spans="2:23" ht="60" x14ac:dyDescent="0.25">
      <c r="B13" s="22"/>
      <c r="C13" s="5">
        <v>228</v>
      </c>
      <c r="D13" s="5" t="s">
        <v>57</v>
      </c>
      <c r="E13" s="51" t="s">
        <v>58</v>
      </c>
      <c r="F13" s="39" t="s">
        <v>30</v>
      </c>
      <c r="G13" s="39" t="s">
        <v>25</v>
      </c>
      <c r="H13" s="40" t="s">
        <v>24</v>
      </c>
      <c r="I13" s="39" t="s">
        <v>28</v>
      </c>
      <c r="J13" s="41">
        <v>26976.3</v>
      </c>
      <c r="K13" s="15"/>
      <c r="L13" s="15"/>
      <c r="M13" s="3">
        <v>28</v>
      </c>
      <c r="N13" s="43">
        <f t="shared" ref="N13:N14" si="1">+J13*M13</f>
        <v>755336.4</v>
      </c>
      <c r="O13" s="4"/>
      <c r="P13" s="4"/>
      <c r="Q13" s="57">
        <f t="shared" si="0"/>
        <v>755336.4</v>
      </c>
      <c r="R13" s="10"/>
    </row>
    <row r="14" spans="2:23" ht="75" x14ac:dyDescent="0.25">
      <c r="B14" s="22"/>
      <c r="C14" s="2">
        <v>406</v>
      </c>
      <c r="D14" s="2" t="s">
        <v>59</v>
      </c>
      <c r="E14" s="37" t="s">
        <v>60</v>
      </c>
      <c r="F14" s="2" t="s">
        <v>31</v>
      </c>
      <c r="G14" s="2" t="s">
        <v>25</v>
      </c>
      <c r="H14" s="37" t="s">
        <v>24</v>
      </c>
      <c r="I14" s="2" t="s">
        <v>28</v>
      </c>
      <c r="J14" s="38">
        <v>26976.3</v>
      </c>
      <c r="K14" s="15"/>
      <c r="L14" s="15"/>
      <c r="M14" s="3">
        <v>22</v>
      </c>
      <c r="N14" s="43">
        <f t="shared" si="1"/>
        <v>593478.6</v>
      </c>
      <c r="O14" s="4"/>
      <c r="P14" s="4"/>
      <c r="Q14" s="57">
        <f t="shared" si="0"/>
        <v>593478.6</v>
      </c>
      <c r="R14" s="10"/>
    </row>
    <row r="15" spans="2:23" ht="60" x14ac:dyDescent="0.25">
      <c r="B15" s="22"/>
      <c r="C15" s="5">
        <v>304</v>
      </c>
      <c r="D15" s="51" t="s">
        <v>61</v>
      </c>
      <c r="E15" s="51" t="s">
        <v>62</v>
      </c>
      <c r="F15" s="5" t="s">
        <v>32</v>
      </c>
      <c r="G15" s="39" t="s">
        <v>25</v>
      </c>
      <c r="H15" s="40" t="s">
        <v>24</v>
      </c>
      <c r="I15" s="5" t="s">
        <v>28</v>
      </c>
      <c r="J15" s="41">
        <v>26976.3</v>
      </c>
      <c r="K15" s="15"/>
      <c r="L15" s="15"/>
      <c r="M15" s="3"/>
      <c r="N15" s="3"/>
      <c r="O15" s="4">
        <v>30</v>
      </c>
      <c r="P15" s="44">
        <f>+J15*O15</f>
        <v>809289</v>
      </c>
      <c r="Q15" s="57">
        <f t="shared" si="0"/>
        <v>809289</v>
      </c>
      <c r="R15" s="10"/>
    </row>
    <row r="16" spans="2:23" ht="45" x14ac:dyDescent="0.25">
      <c r="B16" s="22"/>
      <c r="C16" s="2">
        <v>407</v>
      </c>
      <c r="D16" s="2">
        <v>30570</v>
      </c>
      <c r="E16" s="37" t="s">
        <v>63</v>
      </c>
      <c r="F16" s="2" t="s">
        <v>33</v>
      </c>
      <c r="G16" s="2" t="s">
        <v>25</v>
      </c>
      <c r="H16" s="37" t="s">
        <v>24</v>
      </c>
      <c r="I16" s="2" t="s">
        <v>28</v>
      </c>
      <c r="J16" s="38">
        <v>26976.3</v>
      </c>
      <c r="K16" s="15"/>
      <c r="L16" s="15"/>
      <c r="M16" s="3"/>
      <c r="N16" s="3"/>
      <c r="O16" s="4">
        <v>14</v>
      </c>
      <c r="P16" s="44">
        <f t="shared" ref="P16:P18" si="2">+J16*O16</f>
        <v>377668.2</v>
      </c>
      <c r="Q16" s="57">
        <f t="shared" si="0"/>
        <v>377668.2</v>
      </c>
      <c r="R16" s="10"/>
    </row>
    <row r="17" spans="2:18" ht="75" x14ac:dyDescent="0.25">
      <c r="B17" s="22"/>
      <c r="C17" s="5">
        <v>209</v>
      </c>
      <c r="D17" s="51" t="s">
        <v>65</v>
      </c>
      <c r="E17" s="51" t="s">
        <v>64</v>
      </c>
      <c r="F17" s="5" t="s">
        <v>34</v>
      </c>
      <c r="G17" s="39" t="s">
        <v>25</v>
      </c>
      <c r="H17" s="40" t="s">
        <v>24</v>
      </c>
      <c r="I17" s="5" t="s">
        <v>28</v>
      </c>
      <c r="J17" s="41">
        <v>26976.3</v>
      </c>
      <c r="K17" s="15"/>
      <c r="L17" s="15"/>
      <c r="M17" s="3"/>
      <c r="N17" s="3"/>
      <c r="O17" s="4">
        <v>31</v>
      </c>
      <c r="P17" s="44">
        <f t="shared" si="2"/>
        <v>836265.29999999993</v>
      </c>
      <c r="Q17" s="57">
        <f t="shared" si="0"/>
        <v>836265.29999999993</v>
      </c>
      <c r="R17" s="11"/>
    </row>
    <row r="18" spans="2:18" ht="90" x14ac:dyDescent="0.25">
      <c r="B18" s="22"/>
      <c r="C18" s="2">
        <v>226</v>
      </c>
      <c r="D18" s="37" t="s">
        <v>67</v>
      </c>
      <c r="E18" s="37" t="s">
        <v>66</v>
      </c>
      <c r="F18" s="2" t="s">
        <v>35</v>
      </c>
      <c r="G18" s="2" t="s">
        <v>25</v>
      </c>
      <c r="H18" s="37" t="s">
        <v>24</v>
      </c>
      <c r="I18" s="2" t="s">
        <v>28</v>
      </c>
      <c r="J18" s="38">
        <v>26976.3</v>
      </c>
      <c r="K18" s="15"/>
      <c r="L18" s="15"/>
      <c r="M18" s="3"/>
      <c r="N18" s="3"/>
      <c r="O18" s="4">
        <v>31</v>
      </c>
      <c r="P18" s="44">
        <f t="shared" si="2"/>
        <v>836265.29999999993</v>
      </c>
      <c r="Q18" s="57">
        <f t="shared" si="0"/>
        <v>836265.29999999993</v>
      </c>
      <c r="R18" s="10"/>
    </row>
    <row r="19" spans="2:18" ht="60" x14ac:dyDescent="0.25">
      <c r="B19" s="22">
        <v>2</v>
      </c>
      <c r="C19" s="5">
        <v>222</v>
      </c>
      <c r="D19" s="40" t="s">
        <v>52</v>
      </c>
      <c r="E19" s="40" t="s">
        <v>53</v>
      </c>
      <c r="F19" s="5" t="s">
        <v>23</v>
      </c>
      <c r="G19" s="39" t="s">
        <v>36</v>
      </c>
      <c r="H19" s="40" t="s">
        <v>37</v>
      </c>
      <c r="I19" s="5" t="s">
        <v>38</v>
      </c>
      <c r="J19" s="45">
        <v>10057.5</v>
      </c>
      <c r="K19" s="15">
        <v>27</v>
      </c>
      <c r="L19" s="47">
        <f>+K19*J19</f>
        <v>271552.5</v>
      </c>
      <c r="M19" s="3"/>
      <c r="N19" s="3"/>
      <c r="O19" s="4"/>
      <c r="P19" s="4"/>
      <c r="Q19" s="57">
        <f t="shared" si="0"/>
        <v>271552.5</v>
      </c>
      <c r="R19" s="11"/>
    </row>
    <row r="20" spans="2:18" ht="60" x14ac:dyDescent="0.25">
      <c r="B20" s="22"/>
      <c r="C20" s="2">
        <v>313</v>
      </c>
      <c r="D20" s="61" t="s">
        <v>54</v>
      </c>
      <c r="E20" s="61" t="s">
        <v>55</v>
      </c>
      <c r="F20" s="2" t="s">
        <v>27</v>
      </c>
      <c r="G20" s="2" t="s">
        <v>36</v>
      </c>
      <c r="H20" s="37" t="s">
        <v>37</v>
      </c>
      <c r="I20" s="2" t="s">
        <v>38</v>
      </c>
      <c r="J20" s="46">
        <v>10057.5</v>
      </c>
      <c r="K20" s="15">
        <v>38</v>
      </c>
      <c r="L20" s="47">
        <f t="shared" ref="L20:L23" si="3">+K20*J20</f>
        <v>382185</v>
      </c>
      <c r="M20" s="3"/>
      <c r="N20" s="3"/>
      <c r="O20" s="4"/>
      <c r="P20" s="4"/>
      <c r="Q20" s="57">
        <f t="shared" si="0"/>
        <v>382185</v>
      </c>
      <c r="R20" s="10"/>
    </row>
    <row r="21" spans="2:18" ht="45" x14ac:dyDescent="0.25">
      <c r="B21" s="22"/>
      <c r="C21" s="5">
        <v>315</v>
      </c>
      <c r="D21" s="39">
        <v>10612</v>
      </c>
      <c r="E21" s="40" t="s">
        <v>56</v>
      </c>
      <c r="F21" s="5" t="s">
        <v>29</v>
      </c>
      <c r="G21" s="39" t="s">
        <v>36</v>
      </c>
      <c r="H21" s="40" t="s">
        <v>37</v>
      </c>
      <c r="I21" s="5" t="s">
        <v>38</v>
      </c>
      <c r="J21" s="45">
        <v>10057.5</v>
      </c>
      <c r="K21" s="15">
        <v>15</v>
      </c>
      <c r="L21" s="47">
        <f t="shared" si="3"/>
        <v>150862.5</v>
      </c>
      <c r="M21" s="3"/>
      <c r="N21" s="3"/>
      <c r="O21" s="4"/>
      <c r="P21" s="4"/>
      <c r="Q21" s="57">
        <f t="shared" si="0"/>
        <v>150862.5</v>
      </c>
      <c r="R21" s="11"/>
    </row>
    <row r="22" spans="2:18" ht="60" x14ac:dyDescent="0.25">
      <c r="B22" s="22"/>
      <c r="C22" s="2">
        <v>228</v>
      </c>
      <c r="D22" s="37" t="s">
        <v>57</v>
      </c>
      <c r="E22" s="37" t="s">
        <v>58</v>
      </c>
      <c r="F22" s="2" t="s">
        <v>30</v>
      </c>
      <c r="G22" s="2" t="s">
        <v>36</v>
      </c>
      <c r="H22" s="37" t="s">
        <v>37</v>
      </c>
      <c r="I22" s="2" t="s">
        <v>38</v>
      </c>
      <c r="J22" s="38">
        <v>10057.5</v>
      </c>
      <c r="K22" s="15">
        <v>14</v>
      </c>
      <c r="L22" s="47">
        <f t="shared" si="3"/>
        <v>140805</v>
      </c>
      <c r="M22" s="3"/>
      <c r="N22" s="3"/>
      <c r="O22" s="4"/>
      <c r="P22" s="4"/>
      <c r="Q22" s="57">
        <f t="shared" si="0"/>
        <v>140805</v>
      </c>
      <c r="R22" s="10"/>
    </row>
    <row r="23" spans="2:18" ht="75" x14ac:dyDescent="0.25">
      <c r="B23" s="22"/>
      <c r="C23" s="5">
        <v>406</v>
      </c>
      <c r="D23" s="40" t="s">
        <v>59</v>
      </c>
      <c r="E23" s="51" t="s">
        <v>60</v>
      </c>
      <c r="F23" s="39" t="s">
        <v>31</v>
      </c>
      <c r="G23" s="39" t="s">
        <v>36</v>
      </c>
      <c r="H23" s="40" t="s">
        <v>37</v>
      </c>
      <c r="I23" s="5" t="s">
        <v>38</v>
      </c>
      <c r="J23" s="41">
        <v>10057.5</v>
      </c>
      <c r="K23" s="15">
        <v>11</v>
      </c>
      <c r="L23" s="47">
        <f t="shared" si="3"/>
        <v>110632.5</v>
      </c>
      <c r="M23" s="3"/>
      <c r="N23" s="3"/>
      <c r="O23" s="4"/>
      <c r="P23" s="4"/>
      <c r="Q23" s="57">
        <f t="shared" si="0"/>
        <v>110632.5</v>
      </c>
      <c r="R23" s="11"/>
    </row>
    <row r="24" spans="2:18" ht="60" x14ac:dyDescent="0.25">
      <c r="B24" s="22"/>
      <c r="C24" s="2">
        <v>304</v>
      </c>
      <c r="D24" s="37" t="s">
        <v>61</v>
      </c>
      <c r="E24" s="37" t="s">
        <v>62</v>
      </c>
      <c r="F24" s="2" t="s">
        <v>32</v>
      </c>
      <c r="G24" s="2" t="s">
        <v>36</v>
      </c>
      <c r="H24" s="37" t="s">
        <v>37</v>
      </c>
      <c r="I24" s="2" t="s">
        <v>38</v>
      </c>
      <c r="J24" s="46">
        <v>10057.5</v>
      </c>
      <c r="K24" s="15"/>
      <c r="L24" s="15"/>
      <c r="M24" s="3"/>
      <c r="N24" s="3"/>
      <c r="O24" s="4">
        <v>16</v>
      </c>
      <c r="P24" s="44">
        <f>+J24*O24</f>
        <v>160920</v>
      </c>
      <c r="Q24" s="57">
        <f t="shared" si="0"/>
        <v>160920</v>
      </c>
      <c r="R24" s="11"/>
    </row>
    <row r="25" spans="2:18" ht="45" x14ac:dyDescent="0.25">
      <c r="B25" s="22"/>
      <c r="C25" s="5">
        <v>407</v>
      </c>
      <c r="D25" s="51">
        <v>30570</v>
      </c>
      <c r="E25" s="51" t="s">
        <v>63</v>
      </c>
      <c r="F25" s="5" t="s">
        <v>33</v>
      </c>
      <c r="G25" s="39" t="s">
        <v>36</v>
      </c>
      <c r="H25" s="40" t="s">
        <v>37</v>
      </c>
      <c r="I25" s="5" t="s">
        <v>38</v>
      </c>
      <c r="J25" s="41">
        <v>10057.5</v>
      </c>
      <c r="K25" s="15"/>
      <c r="L25" s="15"/>
      <c r="M25" s="3"/>
      <c r="N25" s="3"/>
      <c r="O25" s="4">
        <v>7</v>
      </c>
      <c r="P25" s="44">
        <f t="shared" ref="P25:P27" si="4">+J25*O25</f>
        <v>70402.5</v>
      </c>
      <c r="Q25" s="57">
        <f t="shared" si="0"/>
        <v>70402.5</v>
      </c>
      <c r="R25" s="11"/>
    </row>
    <row r="26" spans="2:18" ht="75" x14ac:dyDescent="0.25">
      <c r="B26" s="22"/>
      <c r="C26" s="2">
        <v>209</v>
      </c>
      <c r="D26" s="2" t="s">
        <v>65</v>
      </c>
      <c r="E26" s="37" t="s">
        <v>64</v>
      </c>
      <c r="F26" s="2" t="s">
        <v>34</v>
      </c>
      <c r="G26" s="2" t="s">
        <v>36</v>
      </c>
      <c r="H26" s="37" t="s">
        <v>37</v>
      </c>
      <c r="I26" s="2" t="s">
        <v>38</v>
      </c>
      <c r="J26" s="46">
        <v>10057.5</v>
      </c>
      <c r="K26" s="15"/>
      <c r="L26" s="15"/>
      <c r="M26" s="3"/>
      <c r="N26" s="3"/>
      <c r="O26" s="4">
        <v>31</v>
      </c>
      <c r="P26" s="44">
        <f t="shared" si="4"/>
        <v>311782.5</v>
      </c>
      <c r="Q26" s="57">
        <f t="shared" si="0"/>
        <v>311782.5</v>
      </c>
      <c r="R26" s="11"/>
    </row>
    <row r="27" spans="2:18" ht="90" x14ac:dyDescent="0.25">
      <c r="B27" s="22"/>
      <c r="C27" s="5">
        <v>226</v>
      </c>
      <c r="D27" s="51" t="s">
        <v>67</v>
      </c>
      <c r="E27" s="51" t="s">
        <v>66</v>
      </c>
      <c r="F27" s="5" t="s">
        <v>35</v>
      </c>
      <c r="G27" s="39" t="s">
        <v>36</v>
      </c>
      <c r="H27" s="40" t="s">
        <v>37</v>
      </c>
      <c r="I27" s="5" t="s">
        <v>38</v>
      </c>
      <c r="J27" s="41">
        <v>10057.5</v>
      </c>
      <c r="K27" s="15"/>
      <c r="L27" s="15"/>
      <c r="M27" s="3"/>
      <c r="N27" s="3"/>
      <c r="O27" s="4">
        <v>41</v>
      </c>
      <c r="P27" s="44">
        <f t="shared" si="4"/>
        <v>412357.5</v>
      </c>
      <c r="Q27" s="57">
        <f t="shared" si="0"/>
        <v>412357.5</v>
      </c>
      <c r="R27" s="10"/>
    </row>
    <row r="28" spans="2:18" ht="45" x14ac:dyDescent="0.25">
      <c r="B28" s="21">
        <v>3</v>
      </c>
      <c r="C28" s="2">
        <v>175</v>
      </c>
      <c r="D28" s="37">
        <v>19114</v>
      </c>
      <c r="E28" s="37" t="s">
        <v>68</v>
      </c>
      <c r="F28" s="2"/>
      <c r="G28" s="2"/>
      <c r="H28" s="37" t="s">
        <v>39</v>
      </c>
      <c r="I28" s="2" t="s">
        <v>40</v>
      </c>
      <c r="J28" s="38">
        <v>30.9</v>
      </c>
      <c r="K28" s="15">
        <v>12000</v>
      </c>
      <c r="L28" s="47">
        <f>+K28*J28</f>
        <v>370800</v>
      </c>
      <c r="M28" s="3"/>
      <c r="N28" s="3"/>
      <c r="O28" s="4"/>
      <c r="P28" s="4"/>
      <c r="Q28" s="57">
        <f t="shared" si="0"/>
        <v>370800</v>
      </c>
      <c r="R28" s="11"/>
    </row>
    <row r="29" spans="2:18" ht="60" x14ac:dyDescent="0.25">
      <c r="B29" s="48">
        <v>4</v>
      </c>
      <c r="C29" s="5">
        <v>222</v>
      </c>
      <c r="D29" s="51" t="s">
        <v>52</v>
      </c>
      <c r="E29" s="51" t="s">
        <v>53</v>
      </c>
      <c r="F29" s="5" t="s">
        <v>23</v>
      </c>
      <c r="G29" s="39" t="s">
        <v>42</v>
      </c>
      <c r="H29" s="40" t="s">
        <v>43</v>
      </c>
      <c r="I29" s="5" t="s">
        <v>41</v>
      </c>
      <c r="J29" s="41">
        <v>22454.3</v>
      </c>
      <c r="K29" s="15">
        <v>54</v>
      </c>
      <c r="L29" s="52">
        <f>+J29*K29</f>
        <v>1212532.2</v>
      </c>
      <c r="M29" s="3"/>
      <c r="N29" s="3"/>
      <c r="O29" s="4"/>
      <c r="P29" s="4"/>
      <c r="Q29" s="57">
        <f t="shared" si="0"/>
        <v>1212532.2</v>
      </c>
      <c r="R29" s="10"/>
    </row>
    <row r="30" spans="2:18" ht="60" x14ac:dyDescent="0.25">
      <c r="B30" s="49"/>
      <c r="C30" s="2">
        <v>313</v>
      </c>
      <c r="D30" s="37" t="s">
        <v>54</v>
      </c>
      <c r="E30" s="37" t="s">
        <v>55</v>
      </c>
      <c r="F30" s="2" t="s">
        <v>27</v>
      </c>
      <c r="G30" s="2" t="s">
        <v>42</v>
      </c>
      <c r="H30" s="37" t="s">
        <v>43</v>
      </c>
      <c r="I30" s="2" t="s">
        <v>41</v>
      </c>
      <c r="J30" s="38">
        <v>22454.3</v>
      </c>
      <c r="K30" s="15">
        <v>75</v>
      </c>
      <c r="L30" s="52">
        <f t="shared" ref="L30:L31" si="5">+J30*K30</f>
        <v>1684072.5</v>
      </c>
      <c r="M30" s="3"/>
      <c r="N30" s="3"/>
      <c r="O30" s="4"/>
      <c r="P30" s="4"/>
      <c r="Q30" s="57">
        <f t="shared" si="0"/>
        <v>1684072.5</v>
      </c>
      <c r="R30" s="11"/>
    </row>
    <row r="31" spans="2:18" ht="60" x14ac:dyDescent="0.25">
      <c r="B31" s="49"/>
      <c r="C31" s="5">
        <v>228</v>
      </c>
      <c r="D31" s="51" t="s">
        <v>57</v>
      </c>
      <c r="E31" s="51" t="s">
        <v>58</v>
      </c>
      <c r="F31" s="5" t="s">
        <v>30</v>
      </c>
      <c r="G31" s="39" t="s">
        <v>42</v>
      </c>
      <c r="H31" s="40" t="s">
        <v>43</v>
      </c>
      <c r="I31" s="5" t="s">
        <v>41</v>
      </c>
      <c r="J31" s="41">
        <v>22454.3</v>
      </c>
      <c r="K31" s="15">
        <v>28</v>
      </c>
      <c r="L31" s="52">
        <f t="shared" si="5"/>
        <v>628720.4</v>
      </c>
      <c r="M31" s="3"/>
      <c r="N31" s="3"/>
      <c r="O31" s="4"/>
      <c r="P31" s="4"/>
      <c r="Q31" s="57">
        <f t="shared" si="0"/>
        <v>628720.4</v>
      </c>
      <c r="R31" s="11"/>
    </row>
    <row r="32" spans="2:18" ht="30" x14ac:dyDescent="0.25">
      <c r="B32" s="49"/>
      <c r="C32" s="2">
        <v>315</v>
      </c>
      <c r="D32" s="37">
        <v>10612</v>
      </c>
      <c r="E32" s="37" t="s">
        <v>56</v>
      </c>
      <c r="F32" s="2" t="s">
        <v>29</v>
      </c>
      <c r="G32" s="2" t="s">
        <v>42</v>
      </c>
      <c r="H32" s="37" t="s">
        <v>43</v>
      </c>
      <c r="I32" s="2" t="s">
        <v>41</v>
      </c>
      <c r="J32" s="38">
        <v>22454.3</v>
      </c>
      <c r="K32" s="15"/>
      <c r="L32" s="15"/>
      <c r="M32" s="3">
        <v>100</v>
      </c>
      <c r="N32" s="53">
        <f>+M32*J32</f>
        <v>2245430</v>
      </c>
      <c r="O32" s="4"/>
      <c r="P32" s="4"/>
      <c r="Q32" s="57">
        <f t="shared" si="0"/>
        <v>2245430</v>
      </c>
      <c r="R32" s="11"/>
    </row>
    <row r="33" spans="2:18" ht="75" x14ac:dyDescent="0.25">
      <c r="B33" s="49"/>
      <c r="C33" s="5">
        <v>406</v>
      </c>
      <c r="D33" s="51" t="s">
        <v>59</v>
      </c>
      <c r="E33" s="51" t="s">
        <v>60</v>
      </c>
      <c r="F33" s="5" t="s">
        <v>31</v>
      </c>
      <c r="G33" s="39" t="s">
        <v>42</v>
      </c>
      <c r="H33" s="40" t="s">
        <v>43</v>
      </c>
      <c r="I33" s="5" t="s">
        <v>41</v>
      </c>
      <c r="J33" s="41">
        <v>22454.3</v>
      </c>
      <c r="K33" s="15"/>
      <c r="L33" s="15"/>
      <c r="M33" s="3">
        <v>22</v>
      </c>
      <c r="N33" s="53">
        <f t="shared" ref="N33:N34" si="6">+M33*J33</f>
        <v>493994.6</v>
      </c>
      <c r="O33" s="4"/>
      <c r="P33" s="4"/>
      <c r="Q33" s="57">
        <f t="shared" si="0"/>
        <v>493994.6</v>
      </c>
      <c r="R33" s="11"/>
    </row>
    <row r="34" spans="2:18" ht="60" x14ac:dyDescent="0.25">
      <c r="B34" s="49"/>
      <c r="C34" s="2">
        <v>304</v>
      </c>
      <c r="D34" s="37" t="s">
        <v>61</v>
      </c>
      <c r="E34" s="37" t="s">
        <v>62</v>
      </c>
      <c r="F34" s="2" t="s">
        <v>32</v>
      </c>
      <c r="G34" s="2" t="s">
        <v>42</v>
      </c>
      <c r="H34" s="37" t="s">
        <v>43</v>
      </c>
      <c r="I34" s="2" t="s">
        <v>41</v>
      </c>
      <c r="J34" s="38">
        <v>22454.3</v>
      </c>
      <c r="K34" s="15"/>
      <c r="L34" s="15"/>
      <c r="M34" s="3">
        <v>30</v>
      </c>
      <c r="N34" s="53">
        <f t="shared" si="6"/>
        <v>673629</v>
      </c>
      <c r="O34" s="4"/>
      <c r="P34" s="4"/>
      <c r="Q34" s="57">
        <f t="shared" si="0"/>
        <v>673629</v>
      </c>
      <c r="R34" s="10"/>
    </row>
    <row r="35" spans="2:18" ht="30" x14ac:dyDescent="0.25">
      <c r="B35" s="49"/>
      <c r="C35" s="5">
        <v>407</v>
      </c>
      <c r="D35" s="51">
        <v>30570</v>
      </c>
      <c r="E35" s="51" t="s">
        <v>63</v>
      </c>
      <c r="F35" s="5" t="s">
        <v>33</v>
      </c>
      <c r="G35" s="39" t="s">
        <v>42</v>
      </c>
      <c r="H35" s="40" t="s">
        <v>43</v>
      </c>
      <c r="I35" s="5" t="s">
        <v>41</v>
      </c>
      <c r="J35" s="41">
        <v>22454.3</v>
      </c>
      <c r="K35" s="15"/>
      <c r="L35" s="15"/>
      <c r="M35" s="3"/>
      <c r="N35" s="3"/>
      <c r="O35" s="4">
        <v>14</v>
      </c>
      <c r="P35" s="54">
        <f>+O35*J35</f>
        <v>314360.2</v>
      </c>
      <c r="Q35" s="57">
        <f t="shared" si="0"/>
        <v>314360.2</v>
      </c>
      <c r="R35" s="11"/>
    </row>
    <row r="36" spans="2:18" ht="75" x14ac:dyDescent="0.25">
      <c r="B36" s="49"/>
      <c r="C36" s="2">
        <v>209</v>
      </c>
      <c r="D36" s="37" t="s">
        <v>65</v>
      </c>
      <c r="E36" s="37" t="s">
        <v>64</v>
      </c>
      <c r="F36" s="2" t="s">
        <v>34</v>
      </c>
      <c r="G36" s="2" t="s">
        <v>42</v>
      </c>
      <c r="H36" s="37" t="s">
        <v>43</v>
      </c>
      <c r="I36" s="2" t="s">
        <v>41</v>
      </c>
      <c r="J36" s="38">
        <v>22454.3</v>
      </c>
      <c r="K36" s="15"/>
      <c r="L36" s="15"/>
      <c r="M36" s="3"/>
      <c r="N36" s="3"/>
      <c r="O36" s="4">
        <v>62</v>
      </c>
      <c r="P36" s="54">
        <f t="shared" ref="P36:P37" si="7">+O36*J36</f>
        <v>1392166.5999999999</v>
      </c>
      <c r="Q36" s="57">
        <f t="shared" si="0"/>
        <v>1392166.5999999999</v>
      </c>
      <c r="R36" s="11"/>
    </row>
    <row r="37" spans="2:18" ht="90" x14ac:dyDescent="0.25">
      <c r="B37" s="50"/>
      <c r="C37" s="5">
        <v>226</v>
      </c>
      <c r="D37" s="51" t="s">
        <v>67</v>
      </c>
      <c r="E37" s="51" t="s">
        <v>66</v>
      </c>
      <c r="F37" s="5" t="s">
        <v>35</v>
      </c>
      <c r="G37" s="39" t="s">
        <v>42</v>
      </c>
      <c r="H37" s="40" t="s">
        <v>43</v>
      </c>
      <c r="I37" s="5" t="s">
        <v>41</v>
      </c>
      <c r="J37" s="41">
        <v>22454.3</v>
      </c>
      <c r="K37" s="15"/>
      <c r="L37" s="15"/>
      <c r="M37" s="3"/>
      <c r="N37" s="3"/>
      <c r="O37" s="4">
        <v>62</v>
      </c>
      <c r="P37" s="54">
        <f t="shared" si="7"/>
        <v>1392166.5999999999</v>
      </c>
      <c r="Q37" s="57">
        <f t="shared" si="0"/>
        <v>1392166.5999999999</v>
      </c>
      <c r="R37" s="10"/>
    </row>
    <row r="38" spans="2:18" ht="45" customHeight="1" x14ac:dyDescent="0.25">
      <c r="B38" s="55">
        <v>5</v>
      </c>
      <c r="C38" s="2">
        <v>222</v>
      </c>
      <c r="D38" s="37" t="s">
        <v>52</v>
      </c>
      <c r="E38" s="37" t="s">
        <v>53</v>
      </c>
      <c r="F38" s="2" t="s">
        <v>23</v>
      </c>
      <c r="G38" s="2" t="s">
        <v>45</v>
      </c>
      <c r="H38" s="37" t="s">
        <v>44</v>
      </c>
      <c r="I38" s="2" t="s">
        <v>41</v>
      </c>
      <c r="J38" s="38">
        <v>23073.200000000001</v>
      </c>
      <c r="K38" s="15">
        <v>56</v>
      </c>
      <c r="L38" s="52">
        <f>+J38*K38</f>
        <v>1292099.2</v>
      </c>
      <c r="M38" s="3"/>
      <c r="N38" s="3"/>
      <c r="O38" s="4"/>
      <c r="P38" s="54"/>
      <c r="Q38" s="57">
        <f t="shared" si="0"/>
        <v>1292099.2</v>
      </c>
      <c r="R38" s="10"/>
    </row>
    <row r="39" spans="2:18" ht="60" x14ac:dyDescent="0.25">
      <c r="B39" s="56"/>
      <c r="C39" s="5">
        <v>313</v>
      </c>
      <c r="D39" s="51" t="s">
        <v>54</v>
      </c>
      <c r="E39" s="51" t="s">
        <v>55</v>
      </c>
      <c r="F39" s="5" t="s">
        <v>27</v>
      </c>
      <c r="G39" s="39" t="s">
        <v>45</v>
      </c>
      <c r="H39" s="40" t="s">
        <v>44</v>
      </c>
      <c r="I39" s="5" t="s">
        <v>41</v>
      </c>
      <c r="J39" s="41">
        <v>23073.200000000001</v>
      </c>
      <c r="K39" s="15">
        <v>132</v>
      </c>
      <c r="L39" s="52">
        <f t="shared" ref="L39:L40" si="8">+J39*K39</f>
        <v>3045662.4</v>
      </c>
      <c r="M39" s="3"/>
      <c r="N39" s="3"/>
      <c r="O39" s="4"/>
      <c r="P39" s="54"/>
      <c r="Q39" s="57">
        <f t="shared" si="0"/>
        <v>3045662.4</v>
      </c>
      <c r="R39" s="10"/>
    </row>
    <row r="40" spans="2:18" ht="30" x14ac:dyDescent="0.25">
      <c r="B40" s="56"/>
      <c r="C40" s="2">
        <v>315</v>
      </c>
      <c r="D40" s="37">
        <v>10612</v>
      </c>
      <c r="E40" s="37" t="s">
        <v>56</v>
      </c>
      <c r="F40" s="2" t="s">
        <v>29</v>
      </c>
      <c r="G40" s="2" t="s">
        <v>45</v>
      </c>
      <c r="H40" s="37" t="s">
        <v>44</v>
      </c>
      <c r="I40" s="2" t="s">
        <v>41</v>
      </c>
      <c r="J40" s="38">
        <v>23073.200000000001</v>
      </c>
      <c r="K40" s="15">
        <v>132</v>
      </c>
      <c r="L40" s="52">
        <f t="shared" si="8"/>
        <v>3045662.4</v>
      </c>
      <c r="M40" s="3"/>
      <c r="N40" s="3"/>
      <c r="O40" s="4"/>
      <c r="P40" s="54"/>
      <c r="Q40" s="57">
        <f t="shared" si="0"/>
        <v>3045662.4</v>
      </c>
      <c r="R40" s="10"/>
    </row>
    <row r="41" spans="2:18" ht="75" x14ac:dyDescent="0.25">
      <c r="B41" s="56"/>
      <c r="C41" s="5">
        <v>406</v>
      </c>
      <c r="D41" s="51" t="s">
        <v>59</v>
      </c>
      <c r="E41" s="51" t="s">
        <v>60</v>
      </c>
      <c r="F41" s="5" t="s">
        <v>31</v>
      </c>
      <c r="G41" s="39" t="s">
        <v>45</v>
      </c>
      <c r="H41" s="40" t="s">
        <v>44</v>
      </c>
      <c r="I41" s="5" t="s">
        <v>41</v>
      </c>
      <c r="J41" s="41">
        <v>23073.200000000001</v>
      </c>
      <c r="K41" s="15"/>
      <c r="L41" s="15"/>
      <c r="M41" s="3">
        <v>38</v>
      </c>
      <c r="N41" s="53">
        <f>+M41*J41</f>
        <v>876781.6</v>
      </c>
      <c r="O41" s="4"/>
      <c r="P41" s="54"/>
      <c r="Q41" s="57">
        <f t="shared" si="0"/>
        <v>876781.6</v>
      </c>
      <c r="R41" s="10"/>
    </row>
    <row r="42" spans="2:18" ht="60" x14ac:dyDescent="0.25">
      <c r="B42" s="56"/>
      <c r="C42" s="2">
        <v>304</v>
      </c>
      <c r="D42" s="37" t="s">
        <v>61</v>
      </c>
      <c r="E42" s="37" t="s">
        <v>62</v>
      </c>
      <c r="F42" s="2" t="s">
        <v>32</v>
      </c>
      <c r="G42" s="2" t="s">
        <v>45</v>
      </c>
      <c r="H42" s="37" t="s">
        <v>44</v>
      </c>
      <c r="I42" s="2" t="s">
        <v>41</v>
      </c>
      <c r="J42" s="38">
        <v>23073.200000000001</v>
      </c>
      <c r="K42" s="15"/>
      <c r="L42" s="15"/>
      <c r="M42" s="3">
        <v>132</v>
      </c>
      <c r="N42" s="53">
        <f t="shared" ref="N42:N43" si="9">+M42*J42</f>
        <v>3045662.4</v>
      </c>
      <c r="O42" s="4"/>
      <c r="P42" s="54"/>
      <c r="Q42" s="57">
        <f t="shared" si="0"/>
        <v>3045662.4</v>
      </c>
      <c r="R42" s="10"/>
    </row>
    <row r="43" spans="2:18" ht="75" x14ac:dyDescent="0.25">
      <c r="B43" s="56"/>
      <c r="C43" s="5">
        <v>209</v>
      </c>
      <c r="D43" s="51" t="s">
        <v>65</v>
      </c>
      <c r="E43" s="51" t="s">
        <v>64</v>
      </c>
      <c r="F43" s="5" t="s">
        <v>34</v>
      </c>
      <c r="G43" s="39" t="s">
        <v>45</v>
      </c>
      <c r="H43" s="40" t="s">
        <v>44</v>
      </c>
      <c r="I43" s="5" t="s">
        <v>41</v>
      </c>
      <c r="J43" s="41">
        <v>23073.200000000001</v>
      </c>
      <c r="K43" s="15"/>
      <c r="L43" s="15"/>
      <c r="M43" s="3">
        <v>162</v>
      </c>
      <c r="N43" s="53">
        <f t="shared" si="9"/>
        <v>3737858.4</v>
      </c>
      <c r="O43" s="4">
        <v>100</v>
      </c>
      <c r="P43" s="54">
        <f>+O43*J43</f>
        <v>2307320</v>
      </c>
      <c r="Q43" s="57">
        <f t="shared" si="0"/>
        <v>6045178.4000000004</v>
      </c>
      <c r="R43" s="10"/>
    </row>
    <row r="44" spans="2:18" ht="90" x14ac:dyDescent="0.25">
      <c r="B44" s="56"/>
      <c r="C44" s="2">
        <v>226</v>
      </c>
      <c r="D44" s="37" t="s">
        <v>67</v>
      </c>
      <c r="E44" s="37" t="s">
        <v>66</v>
      </c>
      <c r="F44" s="2" t="s">
        <v>35</v>
      </c>
      <c r="G44" s="2" t="s">
        <v>45</v>
      </c>
      <c r="H44" s="37" t="s">
        <v>44</v>
      </c>
      <c r="I44" s="2" t="s">
        <v>41</v>
      </c>
      <c r="J44" s="38">
        <v>23073.200000000001</v>
      </c>
      <c r="K44" s="15"/>
      <c r="L44" s="15"/>
      <c r="M44" s="3"/>
      <c r="N44" s="3"/>
      <c r="O44" s="4">
        <v>262</v>
      </c>
      <c r="P44" s="54">
        <f>+J44*O44</f>
        <v>6045178.4000000004</v>
      </c>
      <c r="Q44" s="57">
        <f t="shared" si="0"/>
        <v>6045178.4000000004</v>
      </c>
      <c r="R44" s="10"/>
    </row>
    <row r="45" spans="2:18" ht="60" x14ac:dyDescent="0.25">
      <c r="B45" s="22">
        <v>6</v>
      </c>
      <c r="C45" s="5">
        <v>222</v>
      </c>
      <c r="D45" s="51" t="s">
        <v>52</v>
      </c>
      <c r="E45" s="51" t="s">
        <v>53</v>
      </c>
      <c r="F45" s="5" t="s">
        <v>23</v>
      </c>
      <c r="G45" s="39" t="s">
        <v>46</v>
      </c>
      <c r="H45" s="40" t="s">
        <v>47</v>
      </c>
      <c r="I45" s="5" t="s">
        <v>41</v>
      </c>
      <c r="J45" s="41">
        <v>23484.2</v>
      </c>
      <c r="K45" s="15">
        <v>18.6777777</v>
      </c>
      <c r="L45" s="47">
        <v>438371.73</v>
      </c>
      <c r="M45" s="3"/>
      <c r="N45" s="3"/>
      <c r="O45" s="4"/>
      <c r="P45" s="54"/>
      <c r="Q45" s="57">
        <f t="shared" si="0"/>
        <v>438371.73</v>
      </c>
      <c r="R45" s="11"/>
    </row>
    <row r="46" spans="2:18" ht="60" x14ac:dyDescent="0.25">
      <c r="B46" s="22"/>
      <c r="C46" s="2">
        <v>313</v>
      </c>
      <c r="D46" s="37" t="s">
        <v>54</v>
      </c>
      <c r="E46" s="37" t="s">
        <v>55</v>
      </c>
      <c r="F46" s="2" t="s">
        <v>27</v>
      </c>
      <c r="G46" s="2" t="s">
        <v>46</v>
      </c>
      <c r="H46" s="37" t="s">
        <v>47</v>
      </c>
      <c r="I46" s="2" t="s">
        <v>41</v>
      </c>
      <c r="J46" s="38">
        <v>23484.2</v>
      </c>
      <c r="K46" s="15">
        <v>45</v>
      </c>
      <c r="L46" s="47">
        <f t="shared" ref="L46:L49" si="10">+K46*J46</f>
        <v>1056789</v>
      </c>
      <c r="M46" s="3"/>
      <c r="N46" s="3"/>
      <c r="O46" s="4"/>
      <c r="P46" s="4"/>
      <c r="Q46" s="57">
        <f t="shared" si="0"/>
        <v>1056789</v>
      </c>
      <c r="R46" s="10"/>
    </row>
    <row r="47" spans="2:18" ht="45" x14ac:dyDescent="0.25">
      <c r="B47" s="22"/>
      <c r="C47" s="5">
        <v>315</v>
      </c>
      <c r="D47" s="51">
        <v>10612</v>
      </c>
      <c r="E47" s="51" t="s">
        <v>56</v>
      </c>
      <c r="F47" s="5" t="s">
        <v>29</v>
      </c>
      <c r="G47" s="39" t="s">
        <v>46</v>
      </c>
      <c r="H47" s="40" t="s">
        <v>47</v>
      </c>
      <c r="I47" s="5" t="s">
        <v>41</v>
      </c>
      <c r="J47" s="41">
        <v>23484.2</v>
      </c>
      <c r="K47" s="15">
        <v>45</v>
      </c>
      <c r="L47" s="47">
        <f t="shared" si="10"/>
        <v>1056789</v>
      </c>
      <c r="M47" s="3"/>
      <c r="N47" s="3"/>
      <c r="O47" s="4"/>
      <c r="P47" s="4"/>
      <c r="Q47" s="57">
        <f t="shared" si="0"/>
        <v>1056789</v>
      </c>
      <c r="R47" s="10"/>
    </row>
    <row r="48" spans="2:18" ht="60" x14ac:dyDescent="0.25">
      <c r="B48" s="22"/>
      <c r="C48" s="2">
        <v>228</v>
      </c>
      <c r="D48" s="37" t="s">
        <v>57</v>
      </c>
      <c r="E48" s="37" t="s">
        <v>58</v>
      </c>
      <c r="F48" s="2" t="s">
        <v>30</v>
      </c>
      <c r="G48" s="2" t="s">
        <v>46</v>
      </c>
      <c r="H48" s="37" t="s">
        <v>47</v>
      </c>
      <c r="I48" s="2" t="s">
        <v>41</v>
      </c>
      <c r="J48" s="38">
        <v>23484.2</v>
      </c>
      <c r="K48" s="15">
        <v>15</v>
      </c>
      <c r="L48" s="47">
        <f t="shared" si="10"/>
        <v>352263</v>
      </c>
      <c r="M48" s="3"/>
      <c r="N48" s="3"/>
      <c r="O48" s="4"/>
      <c r="P48" s="4"/>
      <c r="Q48" s="57">
        <f t="shared" si="0"/>
        <v>352263</v>
      </c>
      <c r="R48" s="10"/>
    </row>
    <row r="49" spans="2:18" ht="75" x14ac:dyDescent="0.25">
      <c r="B49" s="22"/>
      <c r="C49" s="5">
        <v>406</v>
      </c>
      <c r="D49" s="51" t="s">
        <v>59</v>
      </c>
      <c r="E49" s="51" t="s">
        <v>60</v>
      </c>
      <c r="F49" s="5" t="s">
        <v>31</v>
      </c>
      <c r="G49" s="39" t="s">
        <v>46</v>
      </c>
      <c r="H49" s="40" t="s">
        <v>47</v>
      </c>
      <c r="I49" s="5" t="s">
        <v>41</v>
      </c>
      <c r="J49" s="41">
        <v>23484.2</v>
      </c>
      <c r="K49" s="15">
        <v>15</v>
      </c>
      <c r="L49" s="47">
        <f t="shared" si="10"/>
        <v>352263</v>
      </c>
      <c r="M49" s="3"/>
      <c r="N49" s="3"/>
      <c r="O49" s="4"/>
      <c r="P49" s="4"/>
      <c r="Q49" s="57">
        <f t="shared" si="0"/>
        <v>352263</v>
      </c>
      <c r="R49" s="10"/>
    </row>
    <row r="50" spans="2:18" ht="60" x14ac:dyDescent="0.25">
      <c r="B50" s="22"/>
      <c r="C50" s="2">
        <v>304</v>
      </c>
      <c r="D50" s="37" t="s">
        <v>61</v>
      </c>
      <c r="E50" s="37" t="s">
        <v>62</v>
      </c>
      <c r="F50" s="2" t="s">
        <v>32</v>
      </c>
      <c r="G50" s="2" t="s">
        <v>46</v>
      </c>
      <c r="H50" s="37" t="s">
        <v>47</v>
      </c>
      <c r="I50" s="2" t="s">
        <v>41</v>
      </c>
      <c r="J50" s="38">
        <v>23484.2</v>
      </c>
      <c r="K50" s="15"/>
      <c r="L50" s="15"/>
      <c r="M50" s="3">
        <v>45</v>
      </c>
      <c r="N50" s="53">
        <f>+M50*J50</f>
        <v>1056789</v>
      </c>
      <c r="O50" s="4"/>
      <c r="P50" s="4"/>
      <c r="Q50" s="57">
        <f t="shared" si="0"/>
        <v>1056789</v>
      </c>
      <c r="R50" s="11"/>
    </row>
    <row r="51" spans="2:18" ht="45" x14ac:dyDescent="0.25">
      <c r="B51" s="22"/>
      <c r="C51" s="5">
        <v>407</v>
      </c>
      <c r="D51" s="51">
        <v>30570</v>
      </c>
      <c r="E51" s="51" t="s">
        <v>63</v>
      </c>
      <c r="F51" s="5" t="s">
        <v>33</v>
      </c>
      <c r="G51" s="39" t="s">
        <v>46</v>
      </c>
      <c r="H51" s="40" t="s">
        <v>47</v>
      </c>
      <c r="I51" s="5" t="s">
        <v>41</v>
      </c>
      <c r="J51" s="41">
        <v>23484.2</v>
      </c>
      <c r="K51" s="15"/>
      <c r="L51" s="15"/>
      <c r="M51" s="3">
        <v>10</v>
      </c>
      <c r="N51" s="53">
        <f t="shared" ref="N51:N52" si="11">+M51*J51</f>
        <v>234842</v>
      </c>
      <c r="O51" s="4"/>
      <c r="P51" s="4"/>
      <c r="Q51" s="57">
        <f t="shared" si="0"/>
        <v>234842</v>
      </c>
      <c r="R51" s="10"/>
    </row>
    <row r="52" spans="2:18" ht="75" x14ac:dyDescent="0.25">
      <c r="B52" s="22"/>
      <c r="C52" s="2">
        <v>209</v>
      </c>
      <c r="D52" s="37" t="s">
        <v>65</v>
      </c>
      <c r="E52" s="37" t="s">
        <v>64</v>
      </c>
      <c r="F52" s="2" t="s">
        <v>34</v>
      </c>
      <c r="G52" s="2" t="s">
        <v>46</v>
      </c>
      <c r="H52" s="37" t="s">
        <v>47</v>
      </c>
      <c r="I52" s="2" t="s">
        <v>41</v>
      </c>
      <c r="J52" s="38">
        <v>23484.2</v>
      </c>
      <c r="K52" s="15"/>
      <c r="L52" s="15"/>
      <c r="M52" s="3">
        <v>131</v>
      </c>
      <c r="N52" s="53">
        <f t="shared" si="11"/>
        <v>3076430.2</v>
      </c>
      <c r="O52" s="4"/>
      <c r="P52" s="4"/>
      <c r="Q52" s="57">
        <f t="shared" si="0"/>
        <v>3076430.2</v>
      </c>
      <c r="R52" s="11"/>
    </row>
    <row r="53" spans="2:18" ht="90.75" thickBot="1" x14ac:dyDescent="0.3">
      <c r="B53" s="30"/>
      <c r="C53" s="5">
        <v>226</v>
      </c>
      <c r="D53" s="51" t="s">
        <v>67</v>
      </c>
      <c r="E53" s="51" t="s">
        <v>66</v>
      </c>
      <c r="F53" s="5" t="s">
        <v>35</v>
      </c>
      <c r="G53" s="39" t="s">
        <v>46</v>
      </c>
      <c r="H53" s="40" t="s">
        <v>47</v>
      </c>
      <c r="I53" s="5" t="s">
        <v>41</v>
      </c>
      <c r="J53" s="41">
        <v>23484.2</v>
      </c>
      <c r="K53" s="15"/>
      <c r="L53" s="15"/>
      <c r="M53" s="3"/>
      <c r="N53" s="3"/>
      <c r="O53" s="4">
        <v>131</v>
      </c>
      <c r="P53" s="54">
        <f>+O53*J53</f>
        <v>3076430.2</v>
      </c>
      <c r="Q53" s="57">
        <f t="shared" si="0"/>
        <v>3076430.2</v>
      </c>
      <c r="R53" s="12"/>
    </row>
    <row r="54" spans="2:18" ht="15.75" thickBot="1" x14ac:dyDescent="0.3">
      <c r="H54" s="1"/>
      <c r="J54" s="13" t="s">
        <v>14</v>
      </c>
      <c r="K54" s="31">
        <f>SUM(L10:L53)</f>
        <v>19072005.030000001</v>
      </c>
      <c r="L54" s="32"/>
      <c r="M54" s="33">
        <f>SUM(N10:N53)</f>
        <v>19487862.199999999</v>
      </c>
      <c r="N54" s="34"/>
      <c r="O54" s="35">
        <f>SUM(P10:P53)</f>
        <v>18342572.300000001</v>
      </c>
      <c r="P54" s="36"/>
      <c r="Q54" s="14">
        <f>SUM(Q10:Q53)</f>
        <v>56902439.530000001</v>
      </c>
    </row>
  </sheetData>
  <mergeCells count="18">
    <mergeCell ref="B45:B53"/>
    <mergeCell ref="K54:L54"/>
    <mergeCell ref="M54:N54"/>
    <mergeCell ref="O54:P54"/>
    <mergeCell ref="H3:N3"/>
    <mergeCell ref="H4:N4"/>
    <mergeCell ref="H5:N5"/>
    <mergeCell ref="B29:B37"/>
    <mergeCell ref="B38:B44"/>
    <mergeCell ref="H2:N2"/>
    <mergeCell ref="B10:B18"/>
    <mergeCell ref="B19:B27"/>
    <mergeCell ref="K7:L7"/>
    <mergeCell ref="M7:N7"/>
    <mergeCell ref="O7:P7"/>
    <mergeCell ref="K8:L8"/>
    <mergeCell ref="M8:N8"/>
    <mergeCell ref="O8:P8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Barrantes Brenes</dc:creator>
  <cp:lastModifiedBy>Andrea Fallas Rojas</cp:lastModifiedBy>
  <cp:lastPrinted>2021-07-02T20:23:10Z</cp:lastPrinted>
  <dcterms:created xsi:type="dcterms:W3CDTF">2021-03-15T13:19:53Z</dcterms:created>
  <dcterms:modified xsi:type="dcterms:W3CDTF">2021-07-02T20:23:15Z</dcterms:modified>
</cp:coreProperties>
</file>