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Unidades compartidas\CONTRALORIA DE SERVICIOS\Indice de transparencia  ITSP\2024\Dietas\"/>
    </mc:Choice>
  </mc:AlternateContent>
  <xr:revisionPtr revIDLastSave="0" documentId="13_ncr:1_{FA73EB0D-26DC-43E8-B145-96513B579A1C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 DIETAS (2)" sheetId="5" r:id="rId1"/>
  </sheets>
  <definedNames>
    <definedName name="_xlnm.Print_Area" localSheetId="0">'2024 DIETAS (2)'!$A$1:$G$202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5" l="1"/>
  <c r="D125" i="5"/>
  <c r="D126" i="5"/>
  <c r="D127" i="5"/>
  <c r="D128" i="5"/>
  <c r="D130" i="5"/>
  <c r="D131" i="5"/>
  <c r="D132" i="5"/>
  <c r="D124" i="5"/>
  <c r="D108" i="5"/>
  <c r="D109" i="5"/>
  <c r="D110" i="5"/>
  <c r="D112" i="5"/>
  <c r="D115" i="5"/>
  <c r="D107" i="5"/>
  <c r="E114" i="5"/>
  <c r="E113" i="5"/>
  <c r="E98" i="5" l="1"/>
  <c r="E99" i="5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D99" i="5"/>
  <c r="D80" i="5" l="1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79" i="5"/>
  <c r="E79" i="5" s="1"/>
  <c r="D69" i="5"/>
  <c r="D70" i="5"/>
  <c r="D68" i="5"/>
  <c r="E69" i="5"/>
  <c r="E70" i="5"/>
  <c r="E68" i="5"/>
  <c r="E47" i="5"/>
  <c r="E48" i="5"/>
  <c r="E49" i="5"/>
  <c r="E50" i="5"/>
  <c r="E51" i="5"/>
  <c r="E46" i="5"/>
  <c r="D47" i="5"/>
  <c r="D48" i="5"/>
  <c r="D49" i="5"/>
  <c r="D50" i="5"/>
  <c r="D51" i="5"/>
  <c r="D46" i="5"/>
  <c r="D37" i="5"/>
  <c r="D38" i="5"/>
  <c r="D39" i="5"/>
  <c r="D36" i="5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0" i="5"/>
  <c r="E20" i="5" s="1"/>
  <c r="D7" i="5"/>
  <c r="E7" i="5" s="1"/>
  <c r="D8" i="5"/>
  <c r="E8" i="5" s="1"/>
  <c r="D9" i="5"/>
  <c r="E9" i="5" s="1"/>
  <c r="D10" i="5"/>
  <c r="E10" i="5" s="1"/>
  <c r="D6" i="5"/>
  <c r="E6" i="5" s="1"/>
  <c r="A163" i="5"/>
  <c r="B181" i="5" s="1"/>
  <c r="E162" i="5"/>
  <c r="E161" i="5"/>
  <c r="E160" i="5"/>
  <c r="E159" i="5"/>
  <c r="E158" i="5"/>
  <c r="A151" i="5"/>
  <c r="B180" i="5" s="1"/>
  <c r="E150" i="5"/>
  <c r="E149" i="5"/>
  <c r="E148" i="5"/>
  <c r="E147" i="5"/>
  <c r="E146" i="5"/>
  <c r="E145" i="5"/>
  <c r="E144" i="5"/>
  <c r="E143" i="5"/>
  <c r="E142" i="5"/>
  <c r="E141" i="5"/>
  <c r="A134" i="5"/>
  <c r="E132" i="5"/>
  <c r="E131" i="5"/>
  <c r="E130" i="5"/>
  <c r="E129" i="5"/>
  <c r="E128" i="5"/>
  <c r="E127" i="5"/>
  <c r="E126" i="5"/>
  <c r="E125" i="5"/>
  <c r="E124" i="5"/>
  <c r="A116" i="5"/>
  <c r="B178" i="5" s="1"/>
  <c r="E112" i="5"/>
  <c r="E111" i="5"/>
  <c r="E110" i="5"/>
  <c r="E109" i="5"/>
  <c r="E108" i="5"/>
  <c r="E107" i="5"/>
  <c r="A100" i="5"/>
  <c r="B177" i="5" s="1"/>
  <c r="A86" i="5"/>
  <c r="B176" i="5" s="1"/>
  <c r="A71" i="5"/>
  <c r="B175" i="5" s="1"/>
  <c r="B61" i="5"/>
  <c r="A61" i="5"/>
  <c r="B174" i="5" s="1"/>
  <c r="E60" i="5"/>
  <c r="E59" i="5"/>
  <c r="A52" i="5"/>
  <c r="B179" i="5" s="1"/>
  <c r="A40" i="5"/>
  <c r="B172" i="5" s="1"/>
  <c r="E39" i="5"/>
  <c r="E38" i="5"/>
  <c r="E37" i="5"/>
  <c r="E36" i="5"/>
  <c r="B28" i="5"/>
  <c r="A28" i="5"/>
  <c r="B171" i="5" s="1"/>
  <c r="A11" i="5"/>
  <c r="B170" i="5" s="1"/>
  <c r="B173" i="5" l="1"/>
  <c r="B182" i="5" s="1"/>
  <c r="E151" i="5"/>
  <c r="E11" i="5"/>
  <c r="D170" i="5" s="1"/>
  <c r="E170" i="5" s="1"/>
  <c r="E86" i="5"/>
  <c r="D176" i="5" s="1"/>
  <c r="E176" i="5" s="1"/>
  <c r="E28" i="5"/>
  <c r="D171" i="5" s="1"/>
  <c r="E171" i="5" s="1"/>
  <c r="F171" i="5" s="1"/>
  <c r="G171" i="5" s="1"/>
  <c r="E40" i="5"/>
  <c r="D172" i="5" s="1"/>
  <c r="E172" i="5" s="1"/>
  <c r="E52" i="5"/>
  <c r="D173" i="5" s="1"/>
  <c r="E173" i="5" s="1"/>
  <c r="F173" i="5" s="1"/>
  <c r="E61" i="5"/>
  <c r="E71" i="5"/>
  <c r="D175" i="5" s="1"/>
  <c r="E175" i="5" s="1"/>
  <c r="E100" i="5"/>
  <c r="D177" i="5" s="1"/>
  <c r="E177" i="5" s="1"/>
  <c r="E116" i="5"/>
  <c r="D178" i="5" s="1"/>
  <c r="E178" i="5" s="1"/>
  <c r="E134" i="5"/>
  <c r="D179" i="5" s="1"/>
  <c r="E179" i="5" s="1"/>
  <c r="E163" i="5"/>
  <c r="F179" i="5" l="1"/>
  <c r="G179" i="5"/>
  <c r="F178" i="5"/>
  <c r="G178" i="5" s="1"/>
  <c r="F177" i="5"/>
  <c r="G177" i="5"/>
  <c r="F175" i="5"/>
  <c r="G175" i="5" s="1"/>
  <c r="F176" i="5"/>
  <c r="G176" i="5"/>
  <c r="E62" i="5"/>
  <c r="D174" i="5"/>
  <c r="E174" i="5" s="1"/>
  <c r="F174" i="5" s="1"/>
  <c r="G174" i="5" s="1"/>
  <c r="G173" i="5"/>
  <c r="F172" i="5"/>
  <c r="G172" i="5" s="1"/>
  <c r="E182" i="5"/>
  <c r="D182" i="5"/>
  <c r="F170" i="5"/>
  <c r="F182" i="5" l="1"/>
  <c r="G170" i="5"/>
  <c r="G182" i="5" s="1"/>
</calcChain>
</file>

<file path=xl/sharedStrings.xml><?xml version="1.0" encoding="utf-8"?>
<sst xmlns="http://schemas.openxmlformats.org/spreadsheetml/2006/main" count="177" uniqueCount="120">
  <si>
    <t>N° SESIONES</t>
  </si>
  <si>
    <t>CANTIDAD ASISTENCIA DE DIRECTIVOS</t>
  </si>
  <si>
    <t>MES</t>
  </si>
  <si>
    <t xml:space="preserve">Enero </t>
  </si>
  <si>
    <t>Febrero</t>
  </si>
  <si>
    <t>Marzo</t>
  </si>
  <si>
    <t>Abril</t>
  </si>
  <si>
    <t xml:space="preserve">Mayo </t>
  </si>
  <si>
    <t>Total</t>
  </si>
  <si>
    <t>TOTAL DE CANTIDAD DE DIETAS PAGADAS A DIRECTIVOS</t>
  </si>
  <si>
    <t>Junio</t>
  </si>
  <si>
    <t>Julio</t>
  </si>
  <si>
    <t>Agosto</t>
  </si>
  <si>
    <t>Septiembre</t>
  </si>
  <si>
    <t>Octubre</t>
  </si>
  <si>
    <t>Noviembre</t>
  </si>
  <si>
    <t>Diciembre</t>
  </si>
  <si>
    <t>NO. SESIONES EFECTUADAS</t>
  </si>
  <si>
    <t>TOTAL DE ASISTENTES</t>
  </si>
  <si>
    <t>DIETAS  DIRECTIVOS POR MES  SEGÚN CANTIDAD DE DIRECTIVOS PRESENTES Y MONTOS DE DIETAS PAGADAS</t>
  </si>
  <si>
    <t>MONTO DE DIETA</t>
  </si>
  <si>
    <t>NO DE DIETAS PAGADAS</t>
  </si>
  <si>
    <t>TOTAL DIETAS COLONES</t>
  </si>
  <si>
    <t>IMPUESTO DE LA RENTA</t>
  </si>
  <si>
    <t>MONTO DEPOSITADO</t>
  </si>
  <si>
    <t xml:space="preserve"> (*) Unicamente se pagan 8 sesiones maximo por mes.</t>
  </si>
  <si>
    <t>** se realiza  dentro de la jornada  laboral por los que no se cancelan dietas a los representantes del MOPT.</t>
  </si>
  <si>
    <t>MINISTRO O VICEMINISTRO EN CALIDAD DE MINISTRO (*)</t>
  </si>
  <si>
    <t>*No se reconoce pago de dietas al Presidente de conformidad con el artículo 12 de la Ley No. 7798</t>
  </si>
  <si>
    <t xml:space="preserve">(-) No se reconoce pago de un directivo por fungir como ministro en esta sesión. </t>
  </si>
  <si>
    <t>Excepciones de pago (*) y (**)</t>
  </si>
  <si>
    <t>P ** Se reconoce una dieta por día.</t>
  </si>
  <si>
    <t>P * Por efectuarse la sesión durante la jornada laboral, no correponde el pago de dieta</t>
  </si>
  <si>
    <t>ENER0 2024</t>
  </si>
  <si>
    <t>FEBRERO 2024</t>
  </si>
  <si>
    <t>MARZO 2024</t>
  </si>
  <si>
    <t>ABRIL 2024</t>
  </si>
  <si>
    <t>MAYO  2024</t>
  </si>
  <si>
    <t>JUNIO  2024</t>
  </si>
  <si>
    <t>AGOSTO  2024</t>
  </si>
  <si>
    <t>JULIO  2024</t>
  </si>
  <si>
    <t>SETIEMBRE 2024</t>
  </si>
  <si>
    <t>OCTUBRE 2024</t>
  </si>
  <si>
    <t>NOVIEMBRE 2024</t>
  </si>
  <si>
    <t>DICIEMBRE 2024</t>
  </si>
  <si>
    <t>RESUMEN ANUAL SESIONES EFECTUADAS Y PAGADAS   2024</t>
  </si>
  <si>
    <t>No. De sesiones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</si>
  <si>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</si>
  <si>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</si>
  <si>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</si>
  <si>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</si>
  <si>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</si>
  <si>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</si>
  <si>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</si>
  <si>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</si>
  <si>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</si>
  <si>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</si>
  <si>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</si>
  <si>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</si>
  <si>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13-2024</t>
  </si>
  <si>
    <t>* No se cancela en virtud de realizarse dentro de la jornada laboral.</t>
  </si>
  <si>
    <t>14-2024</t>
  </si>
  <si>
    <t>15-2024</t>
  </si>
  <si>
    <t>16-2024</t>
  </si>
  <si>
    <t>17-2024</t>
  </si>
  <si>
    <t>18-2024</t>
  </si>
  <si>
    <t>19-2024</t>
  </si>
  <si>
    <t>20-2024</t>
  </si>
  <si>
    <t>21-2024</t>
  </si>
  <si>
    <t>22-2024</t>
  </si>
  <si>
    <t>23-2024</t>
  </si>
  <si>
    <t>(*) no se cancela la dieta por realizarse en jornada laboral.</t>
  </si>
  <si>
    <t>24-2024</t>
  </si>
  <si>
    <t>25-2024</t>
  </si>
  <si>
    <t>26-2024</t>
  </si>
  <si>
    <t>27-2024</t>
  </si>
  <si>
    <t>28-2024</t>
  </si>
  <si>
    <t>29-2024</t>
  </si>
  <si>
    <t>30-2024</t>
  </si>
  <si>
    <t>31-2024</t>
  </si>
  <si>
    <t>32-2024</t>
  </si>
  <si>
    <t>33-2024</t>
  </si>
  <si>
    <t>34-2024</t>
  </si>
  <si>
    <t>35-2024</t>
  </si>
  <si>
    <t>36-2024</t>
  </si>
  <si>
    <t>37-2024</t>
  </si>
  <si>
    <t>38-2024</t>
  </si>
  <si>
    <t>39-2024</t>
  </si>
  <si>
    <t>40-2024</t>
  </si>
  <si>
    <t>41-2024</t>
  </si>
  <si>
    <t>42-2024</t>
  </si>
  <si>
    <t>43-2024</t>
  </si>
  <si>
    <t>44-2024</t>
  </si>
  <si>
    <t>45-2024</t>
  </si>
  <si>
    <t>46-2024</t>
  </si>
  <si>
    <t>47-2024</t>
  </si>
  <si>
    <t>48-2024</t>
  </si>
  <si>
    <t>49-2024</t>
  </si>
  <si>
    <t>50-2024</t>
  </si>
  <si>
    <t>51-2024</t>
  </si>
  <si>
    <t>52-2024</t>
  </si>
  <si>
    <t>P* No se cancela dieta debido a que no participo de la sesión de manera completa</t>
  </si>
  <si>
    <t>P** No se cancela dieta por fungir como Ministro a.i.</t>
  </si>
  <si>
    <t>1*</t>
  </si>
  <si>
    <t>1**</t>
  </si>
  <si>
    <t>*** Se cancela maximo 8 sesiones por persona</t>
  </si>
  <si>
    <t>53-2024</t>
  </si>
  <si>
    <t>54-2024</t>
  </si>
  <si>
    <t>55-2024</t>
  </si>
  <si>
    <t>56-2024</t>
  </si>
  <si>
    <t>57-2024</t>
  </si>
  <si>
    <t>58-2024</t>
  </si>
  <si>
    <t>59-2024</t>
  </si>
  <si>
    <t>60-2024</t>
  </si>
  <si>
    <t>61-2024</t>
  </si>
  <si>
    <t>62-2024</t>
  </si>
  <si>
    <t>3***</t>
  </si>
  <si>
    <t>3**</t>
  </si>
  <si>
    <t>P** No se cancela dieta debido a que la sesión se efectuó dentro de jornada laboral.</t>
  </si>
  <si>
    <t>2***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</si>
</sst>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₡&quot;#,##0.00"/>
  </numFmts>
  <fonts count="18" x14ac:knownFonts="1">
    <font>
      <sz val="11"/>
      <color theme="1"/>
      <name val="Rockwell"/>
      <family val="2"/>
      <scheme val="minor"/>
    </font>
    <font>
      <sz val="12"/>
      <color theme="1"/>
      <name val="Rockwell"/>
      <family val="2"/>
      <scheme val="minor"/>
    </font>
    <font>
      <sz val="11"/>
      <color theme="0"/>
      <name val="Rockwell"/>
      <family val="2"/>
      <scheme val="minor"/>
    </font>
    <font>
      <b/>
      <sz val="14"/>
      <color theme="1"/>
      <name val="Rockwell"/>
      <family val="2"/>
      <scheme val="minor"/>
    </font>
    <font>
      <b/>
      <sz val="11"/>
      <color theme="0"/>
      <name val="Rockwell"/>
      <family val="2"/>
      <scheme val="minor"/>
    </font>
    <font>
      <b/>
      <sz val="11"/>
      <color theme="1"/>
      <name val="Rockwell"/>
      <family val="2"/>
      <scheme val="minor"/>
    </font>
    <font>
      <b/>
      <sz val="12"/>
      <color theme="1"/>
      <name val="Rockwell"/>
      <family val="2"/>
      <scheme val="minor"/>
    </font>
    <font>
      <sz val="12"/>
      <color theme="1"/>
      <name val="Rockwell"/>
      <family val="2"/>
      <scheme val="minor"/>
    </font>
    <font>
      <sz val="11"/>
      <color theme="1"/>
      <name val="Rockwell"/>
      <family val="2"/>
      <scheme val="minor"/>
    </font>
    <font>
      <sz val="11"/>
      <name val="Rockwell"/>
      <family val="2"/>
      <scheme val="minor"/>
    </font>
    <font>
      <sz val="10"/>
      <color theme="1"/>
      <name val="Rockwell"/>
      <family val="2"/>
      <scheme val="minor"/>
    </font>
    <font>
      <b/>
      <sz val="26"/>
      <color theme="1"/>
      <name val="Rockwell"/>
      <family val="2"/>
      <scheme val="minor"/>
    </font>
    <font>
      <sz val="12"/>
      <name val="Rockwell"/>
      <family val="2"/>
      <scheme val="minor"/>
    </font>
    <font>
      <sz val="8"/>
      <color theme="1"/>
      <name val="Rockwell"/>
      <family val="2"/>
      <scheme val="minor"/>
    </font>
    <font>
      <sz val="8"/>
      <name val="Rockwell"/>
      <family val="2"/>
      <scheme val="minor"/>
    </font>
    <font>
      <b/>
      <sz val="11"/>
      <name val="Rockwell"/>
      <family val="2"/>
      <scheme val="minor"/>
    </font>
    <font>
      <sz val="9"/>
      <color theme="1"/>
      <name val="Rockwell"/>
      <family val="2"/>
      <scheme val="minor"/>
    </font>
    <font>
      <sz val="16"/>
      <color theme="1"/>
      <name val="Rockwel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4" borderId="0" applyNumberFormat="0" applyBorder="0" applyAlignment="0" applyProtection="0"/>
  </cellStyleXfs>
  <cellXfs count="58"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wrapText="1"/>
    </xf>
    <xf numFmtId="0" fontId="15" fillId="3" borderId="1" xfId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left" vertical="top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wrapText="1"/>
    </xf>
    <xf numFmtId="2" fontId="0" fillId="0" borderId="0" xfId="0" applyNumberFormat="1"/>
    <xf numFmtId="2" fontId="13" fillId="0" borderId="0" xfId="0" applyNumberFormat="1" applyFont="1" applyAlignment="1">
      <alignment wrapText="1"/>
    </xf>
    <xf numFmtId="4" fontId="0" fillId="0" borderId="0" xfId="0" applyNumberFormat="1"/>
    <xf numFmtId="0" fontId="0" fillId="8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0" fillId="3" borderId="0" xfId="0" applyFill="1"/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" fontId="5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0" fillId="3" borderId="1" xfId="0" applyNumberFormat="1" applyFill="1" applyBorder="1"/>
    <xf numFmtId="0" fontId="0" fillId="7" borderId="1" xfId="0" applyFill="1" applyBorder="1"/>
    <xf numFmtId="1" fontId="3" fillId="7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4" fillId="6" borderId="0" xfId="1" applyFont="1" applyFill="1" applyAlignment="1">
      <alignment horizontal="center" vertical="center" wrapText="1"/>
    </xf>
    <xf numFmtId="49" fontId="6" fillId="7" borderId="2" xfId="2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</cellXfs>
  <cellStyles count="3">
    <cellStyle name="40% - Énfasis5" xfId="2" builtinId="47"/>
    <cellStyle name="Énfasis5" xfId="1" builtinId="45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 DIETAS (2)'!$G$169</c:f>
              <c:strCache>
                <c:ptCount val="1"/>
                <c:pt idx="0">
                  <c:v>MONTO DEPOSITADO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shade val="76000"/>
                      <a:lumMod val="60000"/>
                      <a:lumOff val="40000"/>
                    </a:schemeClr>
                  </a:gs>
                  <a:gs pos="0">
                    <a:schemeClr val="accent6">
                      <a:shade val="76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314-437E-92F3-D4D3FE0A48B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6">
                      <a:tint val="77000"/>
                      <a:lumMod val="60000"/>
                      <a:lumOff val="40000"/>
                    </a:schemeClr>
                  </a:gs>
                  <a:gs pos="0">
                    <a:schemeClr val="accent6">
                      <a:tint val="77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314-437E-92F3-D4D3FE0A48B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shade val="90000"/>
                      <a:lumMod val="60000"/>
                      <a:lumOff val="40000"/>
                    </a:schemeClr>
                  </a:gs>
                  <a:gs pos="0">
                    <a:schemeClr val="accent6">
                      <a:shade val="9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8EB-8027-F14BB238667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shade val="92000"/>
                      <a:lumMod val="60000"/>
                      <a:lumOff val="40000"/>
                    </a:schemeClr>
                  </a:gs>
                  <a:gs pos="0">
                    <a:schemeClr val="accent6">
                      <a:shade val="92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8EB-8027-F14BB238667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6">
                      <a:tint val="70000"/>
                      <a:lumMod val="60000"/>
                      <a:lumOff val="40000"/>
                    </a:schemeClr>
                  </a:gs>
                  <a:gs pos="0">
                    <a:schemeClr val="accent6">
                      <a:tint val="7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92B-48EB-8027-F14BB238667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tint val="77000"/>
                      <a:lumMod val="60000"/>
                      <a:lumOff val="40000"/>
                    </a:schemeClr>
                  </a:gs>
                  <a:gs pos="0">
                    <a:schemeClr val="accent6">
                      <a:tint val="77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92B-48EB-8027-F14BB238667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tint val="62000"/>
                      <a:lumMod val="60000"/>
                      <a:lumOff val="40000"/>
                    </a:schemeClr>
                  </a:gs>
                  <a:gs pos="0">
                    <a:schemeClr val="accent6">
                      <a:tint val="62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418-4E01-8106-C6F20A5E64E5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6">
                      <a:tint val="46000"/>
                      <a:lumMod val="60000"/>
                      <a:lumOff val="40000"/>
                    </a:schemeClr>
                  </a:gs>
                  <a:gs pos="0">
                    <a:schemeClr val="accent6">
                      <a:tint val="46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418-4E01-8106-C6F20A5E64E5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6">
                      <a:tint val="56000"/>
                      <a:lumMod val="60000"/>
                      <a:lumOff val="40000"/>
                    </a:schemeClr>
                  </a:gs>
                  <a:gs pos="0">
                    <a:schemeClr val="accent6">
                      <a:tint val="56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gradFill>
                <a:gsLst>
                  <a:gs pos="100000">
                    <a:schemeClr val="accent6">
                      <a:tint val="43000"/>
                      <a:lumMod val="60000"/>
                      <a:lumOff val="40000"/>
                    </a:schemeClr>
                  </a:gs>
                  <a:gs pos="0">
                    <a:schemeClr val="accent6">
                      <a:tint val="43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 DIETAS (2)'!$A$170:$A$179</c:f>
              <c:strCache>
                <c:ptCount val="10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'2024 DIETAS (2)'!$G$170:$G$179</c:f>
              <c:numCache>
                <c:formatCode>"₡"#\ ##0.00</c:formatCode>
                <c:ptCount val="10"/>
                <c:pt idx="0">
                  <c:v>1119744.5760000001</c:v>
                </c:pt>
                <c:pt idx="1">
                  <c:v>1912896.9840000002</c:v>
                </c:pt>
                <c:pt idx="2">
                  <c:v>979776.50399999996</c:v>
                </c:pt>
                <c:pt idx="3">
                  <c:v>1353024.696</c:v>
                </c:pt>
                <c:pt idx="4">
                  <c:v>513216.26400000008</c:v>
                </c:pt>
                <c:pt idx="5">
                  <c:v>699840.3600000001</c:v>
                </c:pt>
                <c:pt idx="6">
                  <c:v>1772928.9120000002</c:v>
                </c:pt>
                <c:pt idx="7">
                  <c:v>2006209.0319999999</c:v>
                </c:pt>
                <c:pt idx="8">
                  <c:v>1866240.96</c:v>
                </c:pt>
                <c:pt idx="9">
                  <c:v>2146177.1040000003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314-437E-92F3-D4D3FE0A48B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NO DE DIETAS PAGADAS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 DIETAS (2)'!$A$170:$A$179</c:f>
              <c:strCache>
                <c:ptCount val="10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'2024 DIETAS (2)'!$D$170:$D$179</c:f>
              <c:numCache>
                <c:formatCode>General</c:formatCode>
                <c:ptCount val="10"/>
                <c:pt idx="0">
                  <c:v>24</c:v>
                </c:pt>
                <c:pt idx="1">
                  <c:v>41</c:v>
                </c:pt>
                <c:pt idx="2">
                  <c:v>21</c:v>
                </c:pt>
                <c:pt idx="3">
                  <c:v>29</c:v>
                </c:pt>
                <c:pt idx="4">
                  <c:v>11</c:v>
                </c:pt>
                <c:pt idx="5">
                  <c:v>15</c:v>
                </c:pt>
                <c:pt idx="6">
                  <c:v>38</c:v>
                </c:pt>
                <c:pt idx="7">
                  <c:v>43</c:v>
                </c:pt>
                <c:pt idx="8">
                  <c:v>40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E-49B6-94EA-D0C27A55F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25620031"/>
        <c:axId val="1625620447"/>
        <c:axId val="0"/>
      </c:bar3DChart>
      <c:catAx>
        <c:axId val="162562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25620447"/>
        <c:crosses val="autoZero"/>
        <c:auto val="1"/>
        <c:lblAlgn val="ctr"/>
        <c:lblOffset val="100"/>
        <c:noMultiLvlLbl val="0"/>
      </c:catAx>
      <c:valAx>
        <c:axId val="162562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2562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85089</xdr:colOff>
      <xdr:row>184</xdr:row>
      <xdr:rowOff>7621</xdr:rowOff>
    </xdr:from>
    <xdr:to>
      <xdr:col>2</xdr:col>
      <xdr:colOff>819149</xdr:colOff>
      <xdr:row>203</xdr:row>
      <xdr:rowOff>28576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8293DF-4C2B-4B2A-89B1-918458D3A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1587</xdr:colOff>
      <xdr:row>183</xdr:row>
      <xdr:rowOff>173037</xdr:rowOff>
    </xdr:from>
    <xdr:to>
      <xdr:col>6</xdr:col>
      <xdr:colOff>1343025</xdr:colOff>
      <xdr:row>203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48CC8C-567C-467B-8398-12FC562A6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08F3-0ABD-4DD9-B0E7-9C562943E09D}">
  <dimension ref="A1:I183"/>
  <sheetViews>
    <sheetView tabSelected="1" topLeftCell="A171" zoomScaleNormal="100" zoomScaleSheetLayoutView="110" workbookViewId="0">
      <selection activeCell="K184" sqref="K184"/>
    </sheetView>
  </sheetViews>
  <sheetFormatPr baseColWidth="10" defaultColWidth="11.3984375" defaultRowHeight="13.8" x14ac:dyDescent="0.25"/>
  <cols>
    <col min="1" max="1" width="22.5" style="1" customWidth="1"/>
    <col min="2" max="2" width="16.19921875" style="1" customWidth="1"/>
    <col min="3" max="3" width="15.3984375" style="1" customWidth="1"/>
    <col min="4" max="4" width="17.19921875" style="1" customWidth="1"/>
    <col min="5" max="5" width="27.69921875" style="1" customWidth="1"/>
    <col min="6" max="6" width="18.69921875" style="1" customWidth="1"/>
    <col min="7" max="7" width="24.19921875" style="1" customWidth="1"/>
    <col min="8" max="16384" width="11.3984375" style="1"/>
  </cols>
  <sheetData>
    <row r="1" spans="1:6" ht="33.6" x14ac:dyDescent="0.25">
      <c r="A1" s="50">
        <v>2024</v>
      </c>
      <c r="B1" s="50"/>
      <c r="C1" s="50"/>
      <c r="D1" s="50"/>
      <c r="E1" s="50"/>
    </row>
    <row r="2" spans="1:6" ht="14.4" x14ac:dyDescent="0.25">
      <c r="A2" s="51" t="s">
        <v>19</v>
      </c>
      <c r="B2" s="51"/>
      <c r="C2" s="51"/>
      <c r="D2" s="51"/>
      <c r="E2" s="51"/>
    </row>
    <row r="3" spans="1:6" ht="14.4" x14ac:dyDescent="0.25">
      <c r="A3" s="5"/>
      <c r="B3" s="5"/>
      <c r="C3" s="5"/>
      <c r="D3" s="5"/>
      <c r="E3" s="5"/>
    </row>
    <row r="4" spans="1:6" ht="15.6" x14ac:dyDescent="0.3">
      <c r="A4" s="52" t="s">
        <v>33</v>
      </c>
      <c r="B4" s="52"/>
      <c r="C4" s="52"/>
      <c r="D4" s="52"/>
      <c r="E4" s="52"/>
    </row>
    <row r="5" spans="1:6" ht="72" x14ac:dyDescent="0.25">
      <c r="A5" s="2" t="s">
        <v>46</v>
      </c>
      <c r="B5" s="2" t="s">
        <v>1</v>
      </c>
      <c r="C5" s="4" t="s">
        <v>27</v>
      </c>
      <c r="D5" s="2" t="s">
        <v>18</v>
      </c>
      <c r="E5" s="2" t="s">
        <v>9</v>
      </c>
    </row>
    <row r="6" spans="1:6" ht="15" x14ac:dyDescent="0.25">
      <c r="A6" s="30" t="s">
        <v>47</v>
      </c>
      <c r="B6" s="10">
        <v>3</v>
      </c>
      <c r="C6" s="10"/>
      <c r="D6" s="7">
        <f>+B6-C6</f>
        <v>3</v>
      </c>
      <c r="E6" s="10">
        <f>+D6</f>
        <v>3</v>
      </c>
    </row>
    <row r="7" spans="1:6" ht="15" x14ac:dyDescent="0.25">
      <c r="A7" s="30" t="s">
        <v>48</v>
      </c>
      <c r="B7" s="10">
        <v>4</v>
      </c>
      <c r="C7" s="10"/>
      <c r="D7" s="7">
        <f t="shared" ref="D7:D10" si="0">+B7-C7</f>
        <v>4</v>
      </c>
      <c r="E7" s="10">
        <f t="shared" ref="E7:E10" si="1">+D7</f>
        <v>4</v>
      </c>
    </row>
    <row r="8" spans="1:6" ht="15" x14ac:dyDescent="0.25">
      <c r="A8" s="30" t="s">
        <v>49</v>
      </c>
      <c r="B8" s="10">
        <v>6</v>
      </c>
      <c r="C8" s="10"/>
      <c r="D8" s="7">
        <f t="shared" si="0"/>
        <v>6</v>
      </c>
      <c r="E8" s="10">
        <f t="shared" si="1"/>
        <v>6</v>
      </c>
    </row>
    <row r="9" spans="1:6" ht="18" x14ac:dyDescent="0.35">
      <c r="A9" s="30" t="s">
        <v>50</v>
      </c>
      <c r="B9" s="10">
        <v>5</v>
      </c>
      <c r="C9" s="10"/>
      <c r="D9" s="7">
        <f t="shared" si="0"/>
        <v>5</v>
      </c>
      <c r="E9" s="10">
        <f t="shared" si="1"/>
        <v>5</v>
      </c>
      <c r="F9" s="9"/>
    </row>
    <row r="10" spans="1:6" ht="18" x14ac:dyDescent="0.35">
      <c r="A10" s="30" t="s">
        <v>51</v>
      </c>
      <c r="B10" s="10">
        <v>6</v>
      </c>
      <c r="C10" s="10"/>
      <c r="D10" s="7">
        <f t="shared" si="0"/>
        <v>6</v>
      </c>
      <c r="E10" s="10">
        <f t="shared" si="1"/>
        <v>6</v>
      </c>
      <c r="F10" s="9"/>
    </row>
    <row r="11" spans="1:6" ht="14.4" x14ac:dyDescent="0.3">
      <c r="A11" s="19">
        <f>+COUNTA(A6:A10)</f>
        <v>5</v>
      </c>
      <c r="B11" s="20"/>
      <c r="C11" s="21"/>
      <c r="D11" s="19"/>
      <c r="E11" s="19">
        <f>SUM(E6:E10)</f>
        <v>24</v>
      </c>
    </row>
    <row r="12" spans="1:6" ht="15" x14ac:dyDescent="0.25">
      <c r="A12" s="49" t="s">
        <v>28</v>
      </c>
      <c r="B12" s="49"/>
      <c r="C12" s="49"/>
      <c r="D12" s="49"/>
      <c r="E12" s="3"/>
    </row>
    <row r="13" spans="1:6" x14ac:dyDescent="0.25">
      <c r="A13" s="53" t="s">
        <v>26</v>
      </c>
      <c r="B13" s="53"/>
      <c r="C13" s="53"/>
      <c r="D13" s="53"/>
      <c r="E13" s="53"/>
    </row>
    <row r="14" spans="1:6" x14ac:dyDescent="0.25">
      <c r="A14" s="1" t="s">
        <v>29</v>
      </c>
    </row>
    <row r="16" spans="1:6" ht="14.4" x14ac:dyDescent="0.25">
      <c r="A16" s="51" t="s">
        <v>19</v>
      </c>
      <c r="B16" s="51"/>
      <c r="C16" s="51"/>
      <c r="D16" s="51"/>
      <c r="E16" s="51"/>
    </row>
    <row r="17" spans="1:7" ht="14.4" x14ac:dyDescent="0.25">
      <c r="A17" s="5"/>
      <c r="B17" s="5"/>
      <c r="C17" s="5"/>
      <c r="D17" s="5"/>
      <c r="E17" s="5"/>
    </row>
    <row r="18" spans="1:7" ht="15.6" x14ac:dyDescent="0.3">
      <c r="A18" s="52" t="s">
        <v>34</v>
      </c>
      <c r="B18" s="52"/>
      <c r="C18" s="52"/>
      <c r="D18" s="52"/>
      <c r="E18" s="52"/>
    </row>
    <row r="19" spans="1:7" ht="72" x14ac:dyDescent="0.25">
      <c r="A19" s="2" t="s">
        <v>0</v>
      </c>
      <c r="B19" s="2" t="s">
        <v>1</v>
      </c>
      <c r="C19" s="4" t="s">
        <v>27</v>
      </c>
      <c r="D19" s="2" t="s">
        <v>18</v>
      </c>
      <c r="E19" s="2" t="s">
        <v>9</v>
      </c>
    </row>
    <row r="20" spans="1:7" ht="15" x14ac:dyDescent="0.25">
      <c r="A20" s="30" t="s">
        <v>52</v>
      </c>
      <c r="B20" s="10">
        <v>6</v>
      </c>
      <c r="C20" s="10"/>
      <c r="D20" s="7">
        <f>+B20-C20</f>
        <v>6</v>
      </c>
      <c r="E20" s="10">
        <f>+D20</f>
        <v>6</v>
      </c>
      <c r="F20" s="32"/>
      <c r="G20" s="33"/>
    </row>
    <row r="21" spans="1:7" ht="15" x14ac:dyDescent="0.25">
      <c r="A21" s="30" t="s">
        <v>53</v>
      </c>
      <c r="B21" s="10">
        <v>5</v>
      </c>
      <c r="C21" s="10"/>
      <c r="D21" s="7">
        <f t="shared" ref="D21:D27" si="2">+B21-C21</f>
        <v>5</v>
      </c>
      <c r="E21" s="10">
        <f t="shared" ref="E21:E27" si="3">+D21</f>
        <v>5</v>
      </c>
      <c r="F21" s="32"/>
      <c r="G21" s="33"/>
    </row>
    <row r="22" spans="1:7" ht="15" x14ac:dyDescent="0.25">
      <c r="A22" s="30" t="s">
        <v>54</v>
      </c>
      <c r="B22" s="10">
        <v>6</v>
      </c>
      <c r="C22" s="10"/>
      <c r="D22" s="7">
        <f t="shared" si="2"/>
        <v>6</v>
      </c>
      <c r="E22" s="10">
        <f t="shared" si="3"/>
        <v>6</v>
      </c>
      <c r="F22" s="32"/>
      <c r="G22" s="33"/>
    </row>
    <row r="23" spans="1:7" ht="15" x14ac:dyDescent="0.25">
      <c r="A23" s="30" t="s">
        <v>55</v>
      </c>
      <c r="B23" s="10">
        <v>6</v>
      </c>
      <c r="C23" s="10"/>
      <c r="D23" s="7">
        <f t="shared" si="2"/>
        <v>6</v>
      </c>
      <c r="E23" s="10">
        <f t="shared" si="3"/>
        <v>6</v>
      </c>
      <c r="F23" s="32"/>
      <c r="G23" s="33"/>
    </row>
    <row r="24" spans="1:7" ht="15" x14ac:dyDescent="0.25">
      <c r="A24" s="30" t="s">
        <v>56</v>
      </c>
      <c r="B24" s="10">
        <v>5</v>
      </c>
      <c r="C24" s="10"/>
      <c r="D24" s="7">
        <f t="shared" si="2"/>
        <v>5</v>
      </c>
      <c r="E24" s="10">
        <f t="shared" si="3"/>
        <v>5</v>
      </c>
      <c r="F24" s="32"/>
      <c r="G24" s="33"/>
    </row>
    <row r="25" spans="1:7" ht="15" x14ac:dyDescent="0.25">
      <c r="A25" s="30" t="s">
        <v>57</v>
      </c>
      <c r="B25" s="10">
        <v>4</v>
      </c>
      <c r="C25" s="10">
        <v>2</v>
      </c>
      <c r="D25" s="7">
        <f t="shared" si="2"/>
        <v>2</v>
      </c>
      <c r="E25" s="10">
        <f t="shared" si="3"/>
        <v>2</v>
      </c>
      <c r="F25" s="32"/>
      <c r="G25" s="33"/>
    </row>
    <row r="26" spans="1:7" ht="15" x14ac:dyDescent="0.25">
      <c r="A26" s="30" t="s">
        <v>58</v>
      </c>
      <c r="B26" s="10">
        <v>5</v>
      </c>
      <c r="C26" s="10"/>
      <c r="D26" s="7">
        <f t="shared" si="2"/>
        <v>5</v>
      </c>
      <c r="E26" s="10">
        <f t="shared" si="3"/>
        <v>5</v>
      </c>
      <c r="F26" s="32"/>
      <c r="G26" s="33"/>
    </row>
    <row r="27" spans="1:7" ht="15" x14ac:dyDescent="0.25">
      <c r="A27" s="30" t="s">
        <v>59</v>
      </c>
      <c r="B27" s="10">
        <v>6</v>
      </c>
      <c r="C27" s="10"/>
      <c r="D27" s="7">
        <f t="shared" si="2"/>
        <v>6</v>
      </c>
      <c r="E27" s="10">
        <f t="shared" si="3"/>
        <v>6</v>
      </c>
      <c r="G27" s="31"/>
    </row>
    <row r="28" spans="1:7" ht="14.4" x14ac:dyDescent="0.3">
      <c r="A28" s="19">
        <f>+COUNTA(A20:A27)</f>
        <v>8</v>
      </c>
      <c r="B28" s="20">
        <f>SUM(B20:B27)</f>
        <v>43</v>
      </c>
      <c r="C28" s="21"/>
      <c r="D28" s="19"/>
      <c r="E28" s="19">
        <f>SUM(E20:E27)</f>
        <v>41</v>
      </c>
    </row>
    <row r="29" spans="1:7" ht="14.4" x14ac:dyDescent="0.3">
      <c r="A29" s="11"/>
      <c r="B29" s="12"/>
      <c r="C29" s="13"/>
      <c r="D29" s="11"/>
      <c r="E29" s="14"/>
    </row>
    <row r="30" spans="1:7" ht="15" x14ac:dyDescent="0.25">
      <c r="A30" s="53" t="s">
        <v>60</v>
      </c>
      <c r="B30" s="53"/>
      <c r="C30" s="53"/>
      <c r="D30" s="53"/>
      <c r="E30" s="3"/>
    </row>
    <row r="31" spans="1:7" x14ac:dyDescent="0.25">
      <c r="A31" s="53"/>
      <c r="B31" s="53"/>
      <c r="C31" s="53"/>
      <c r="D31" s="53"/>
      <c r="E31" s="53"/>
    </row>
    <row r="32" spans="1:7" ht="29.25" customHeight="1" x14ac:dyDescent="0.25">
      <c r="A32" s="29"/>
      <c r="B32" s="26"/>
      <c r="C32" s="26"/>
      <c r="D32" s="26"/>
      <c r="E32" s="26"/>
    </row>
    <row r="33" spans="1:6" x14ac:dyDescent="0.25">
      <c r="A33" s="26"/>
      <c r="B33" s="26"/>
      <c r="C33" s="26"/>
      <c r="D33" s="26"/>
      <c r="E33" s="26"/>
    </row>
    <row r="34" spans="1:6" ht="15.6" x14ac:dyDescent="0.3">
      <c r="A34" s="52" t="s">
        <v>35</v>
      </c>
      <c r="B34" s="52"/>
      <c r="C34" s="52"/>
      <c r="D34" s="52"/>
      <c r="E34" s="52"/>
    </row>
    <row r="35" spans="1:6" ht="72" x14ac:dyDescent="0.25">
      <c r="A35" s="2" t="s">
        <v>0</v>
      </c>
      <c r="B35" s="2" t="s">
        <v>1</v>
      </c>
      <c r="C35" s="4" t="s">
        <v>27</v>
      </c>
      <c r="D35" s="2" t="s">
        <v>18</v>
      </c>
      <c r="E35" s="2" t="s">
        <v>9</v>
      </c>
    </row>
    <row r="36" spans="1:6" ht="15" x14ac:dyDescent="0.25">
      <c r="A36" s="30" t="s">
        <v>61</v>
      </c>
      <c r="B36" s="10">
        <v>6</v>
      </c>
      <c r="C36" s="10"/>
      <c r="D36" s="8">
        <f>+C36+B36</f>
        <v>6</v>
      </c>
      <c r="E36" s="10">
        <f>+B36</f>
        <v>6</v>
      </c>
    </row>
    <row r="37" spans="1:6" ht="15" x14ac:dyDescent="0.25">
      <c r="A37" s="30" t="s">
        <v>62</v>
      </c>
      <c r="B37" s="10">
        <v>5</v>
      </c>
      <c r="C37" s="10"/>
      <c r="D37" s="8">
        <f t="shared" ref="D37:D39" si="4">+C37+B37</f>
        <v>5</v>
      </c>
      <c r="E37" s="10">
        <f t="shared" ref="E37:E39" si="5">+B37</f>
        <v>5</v>
      </c>
    </row>
    <row r="38" spans="1:6" ht="15" x14ac:dyDescent="0.25">
      <c r="A38" s="30" t="s">
        <v>63</v>
      </c>
      <c r="B38" s="10">
        <v>5</v>
      </c>
      <c r="C38" s="10"/>
      <c r="D38" s="8">
        <f t="shared" si="4"/>
        <v>5</v>
      </c>
      <c r="E38" s="10">
        <f t="shared" si="5"/>
        <v>5</v>
      </c>
    </row>
    <row r="39" spans="1:6" ht="15" x14ac:dyDescent="0.25">
      <c r="A39" s="30" t="s">
        <v>64</v>
      </c>
      <c r="B39" s="10">
        <v>5</v>
      </c>
      <c r="C39" s="10"/>
      <c r="D39" s="8">
        <f t="shared" si="4"/>
        <v>5</v>
      </c>
      <c r="E39" s="10">
        <f t="shared" si="5"/>
        <v>5</v>
      </c>
    </row>
    <row r="40" spans="1:6" ht="14.4" x14ac:dyDescent="0.3">
      <c r="A40" s="19">
        <f>+COUNTA(A36:A39)</f>
        <v>4</v>
      </c>
      <c r="B40" s="20"/>
      <c r="C40" s="21"/>
      <c r="D40" s="19"/>
      <c r="E40" s="19">
        <f>SUM(E36:E39)</f>
        <v>21</v>
      </c>
    </row>
    <row r="41" spans="1:6" x14ac:dyDescent="0.25">
      <c r="A41" s="49"/>
      <c r="B41" s="49"/>
      <c r="C41" s="49"/>
      <c r="D41" s="49"/>
      <c r="E41" s="17"/>
    </row>
    <row r="42" spans="1:6" x14ac:dyDescent="0.25">
      <c r="A42" s="53"/>
      <c r="B42" s="53"/>
      <c r="C42" s="53"/>
      <c r="D42" s="53"/>
      <c r="E42" s="53"/>
    </row>
    <row r="43" spans="1:6" x14ac:dyDescent="0.25">
      <c r="A43" s="26"/>
      <c r="B43" s="26"/>
      <c r="C43" s="26"/>
      <c r="D43" s="26"/>
      <c r="E43" s="26"/>
    </row>
    <row r="44" spans="1:6" ht="15.6" x14ac:dyDescent="0.3">
      <c r="A44" s="52" t="s">
        <v>36</v>
      </c>
      <c r="B44" s="52"/>
      <c r="C44" s="52"/>
      <c r="D44" s="52"/>
      <c r="E44" s="52"/>
    </row>
    <row r="45" spans="1:6" ht="72" x14ac:dyDescent="0.25">
      <c r="A45" s="2" t="s">
        <v>0</v>
      </c>
      <c r="B45" s="2" t="s">
        <v>1</v>
      </c>
      <c r="C45" s="4" t="s">
        <v>27</v>
      </c>
      <c r="D45" s="2" t="s">
        <v>18</v>
      </c>
      <c r="E45" s="2" t="s">
        <v>9</v>
      </c>
    </row>
    <row r="46" spans="1:6" ht="15" x14ac:dyDescent="0.25">
      <c r="A46" s="30" t="s">
        <v>65</v>
      </c>
      <c r="B46" s="10">
        <v>5</v>
      </c>
      <c r="C46" s="10"/>
      <c r="D46" s="7">
        <f>+C46+B46</f>
        <v>5</v>
      </c>
      <c r="E46" s="10">
        <f>+B46</f>
        <v>5</v>
      </c>
    </row>
    <row r="47" spans="1:6" ht="18" x14ac:dyDescent="0.35">
      <c r="A47" s="30" t="s">
        <v>66</v>
      </c>
      <c r="B47" s="10">
        <v>6</v>
      </c>
      <c r="C47" s="10"/>
      <c r="D47" s="7">
        <f t="shared" ref="D47:D51" si="6">+C47+B47</f>
        <v>6</v>
      </c>
      <c r="E47" s="10">
        <f t="shared" ref="E47:E51" si="7">+B47</f>
        <v>6</v>
      </c>
      <c r="F47" s="9"/>
    </row>
    <row r="48" spans="1:6" ht="15" x14ac:dyDescent="0.25">
      <c r="A48" s="30" t="s">
        <v>67</v>
      </c>
      <c r="B48" s="10">
        <v>3</v>
      </c>
      <c r="C48" s="10">
        <v>3</v>
      </c>
      <c r="D48" s="7">
        <f t="shared" si="6"/>
        <v>6</v>
      </c>
      <c r="E48" s="10">
        <f t="shared" si="7"/>
        <v>3</v>
      </c>
    </row>
    <row r="49" spans="1:7" ht="15" x14ac:dyDescent="0.25">
      <c r="A49" s="30" t="s">
        <v>68</v>
      </c>
      <c r="B49" s="10">
        <v>6</v>
      </c>
      <c r="C49" s="10"/>
      <c r="D49" s="7">
        <f t="shared" si="6"/>
        <v>6</v>
      </c>
      <c r="E49" s="10">
        <f t="shared" si="7"/>
        <v>6</v>
      </c>
    </row>
    <row r="50" spans="1:7" ht="15" x14ac:dyDescent="0.25">
      <c r="A50" s="30" t="s">
        <v>69</v>
      </c>
      <c r="B50" s="10">
        <v>5</v>
      </c>
      <c r="C50" s="10"/>
      <c r="D50" s="7">
        <f t="shared" si="6"/>
        <v>5</v>
      </c>
      <c r="E50" s="10">
        <f t="shared" si="7"/>
        <v>5</v>
      </c>
    </row>
    <row r="51" spans="1:7" ht="18" x14ac:dyDescent="0.35">
      <c r="A51" s="30" t="s">
        <v>70</v>
      </c>
      <c r="B51" s="10">
        <v>4</v>
      </c>
      <c r="C51" s="10"/>
      <c r="D51" s="7">
        <f t="shared" si="6"/>
        <v>4</v>
      </c>
      <c r="E51" s="10">
        <f t="shared" si="7"/>
        <v>4</v>
      </c>
      <c r="F51" s="9"/>
    </row>
    <row r="52" spans="1:7" ht="14.4" x14ac:dyDescent="0.3">
      <c r="A52" s="19">
        <f>+COUNTA(A46:A51)</f>
        <v>6</v>
      </c>
      <c r="B52" s="20"/>
      <c r="C52" s="21"/>
      <c r="D52" s="19"/>
      <c r="E52" s="19">
        <f>SUM(E46:E51)</f>
        <v>29</v>
      </c>
    </row>
    <row r="53" spans="1:7" ht="15" x14ac:dyDescent="0.25">
      <c r="A53" s="49" t="s">
        <v>71</v>
      </c>
      <c r="B53" s="49"/>
      <c r="C53" s="49"/>
      <c r="D53" s="49"/>
      <c r="E53" s="3"/>
      <c r="F53" s="54"/>
      <c r="G53" s="54"/>
    </row>
    <row r="54" spans="1:7" x14ac:dyDescent="0.25">
      <c r="A54" s="53"/>
      <c r="B54" s="53"/>
      <c r="C54" s="53"/>
      <c r="D54" s="53"/>
      <c r="E54" s="53"/>
      <c r="F54" s="54"/>
      <c r="G54" s="54"/>
    </row>
    <row r="55" spans="1:7" x14ac:dyDescent="0.25">
      <c r="D55" s="26"/>
      <c r="E55" s="26"/>
    </row>
    <row r="56" spans="1:7" x14ac:dyDescent="0.25">
      <c r="A56" s="26"/>
      <c r="B56" s="26"/>
      <c r="C56" s="26"/>
      <c r="D56" s="26"/>
      <c r="E56" s="26"/>
    </row>
    <row r="57" spans="1:7" ht="15.6" x14ac:dyDescent="0.3">
      <c r="A57" s="52" t="s">
        <v>37</v>
      </c>
      <c r="B57" s="52"/>
      <c r="C57" s="52"/>
      <c r="D57" s="52"/>
      <c r="E57" s="52"/>
    </row>
    <row r="58" spans="1:7" ht="72" x14ac:dyDescent="0.25">
      <c r="A58" s="2" t="s">
        <v>0</v>
      </c>
      <c r="B58" s="2" t="s">
        <v>1</v>
      </c>
      <c r="C58" s="4" t="s">
        <v>27</v>
      </c>
      <c r="D58" s="2" t="s">
        <v>18</v>
      </c>
      <c r="E58" s="2" t="s">
        <v>9</v>
      </c>
    </row>
    <row r="59" spans="1:7" ht="15" x14ac:dyDescent="0.25">
      <c r="A59" s="30" t="s">
        <v>72</v>
      </c>
      <c r="B59" s="10">
        <v>5</v>
      </c>
      <c r="C59" s="10"/>
      <c r="D59" s="7"/>
      <c r="E59" s="10">
        <f>+B59</f>
        <v>5</v>
      </c>
    </row>
    <row r="60" spans="1:7" ht="18" x14ac:dyDescent="0.35">
      <c r="A60" s="30" t="s">
        <v>73</v>
      </c>
      <c r="B60" s="10">
        <v>6</v>
      </c>
      <c r="C60" s="10"/>
      <c r="D60" s="7"/>
      <c r="E60" s="10">
        <f t="shared" ref="E60" si="8">+B60</f>
        <v>6</v>
      </c>
      <c r="F60" s="9"/>
    </row>
    <row r="61" spans="1:7" ht="22.5" customHeight="1" x14ac:dyDescent="0.3">
      <c r="A61" s="19">
        <f>+COUNTA(A59:A60)</f>
        <v>2</v>
      </c>
      <c r="B61" s="20">
        <f>SUM(B59:B60)</f>
        <v>11</v>
      </c>
      <c r="C61" s="21"/>
      <c r="D61" s="19"/>
      <c r="E61" s="19">
        <f>SUM(E59:E60)</f>
        <v>11</v>
      </c>
      <c r="F61" s="55"/>
      <c r="G61" s="55"/>
    </row>
    <row r="62" spans="1:7" ht="15" x14ac:dyDescent="0.25">
      <c r="A62" s="49"/>
      <c r="B62" s="49"/>
      <c r="C62" s="49"/>
      <c r="D62" s="49"/>
      <c r="E62" s="3">
        <f>+E61-(0)</f>
        <v>11</v>
      </c>
      <c r="F62" s="54"/>
      <c r="G62" s="54"/>
    </row>
    <row r="63" spans="1:7" x14ac:dyDescent="0.25">
      <c r="A63" s="53"/>
      <c r="B63" s="53"/>
      <c r="C63" s="53"/>
      <c r="D63" s="53"/>
      <c r="E63" s="53"/>
      <c r="F63" s="54"/>
      <c r="G63" s="54"/>
    </row>
    <row r="64" spans="1:7" s="18" customFormat="1" ht="22.5" customHeight="1" x14ac:dyDescent="0.25">
      <c r="A64" s="56"/>
      <c r="B64" s="56"/>
      <c r="C64" s="56"/>
      <c r="D64" s="56"/>
      <c r="E64" s="56"/>
    </row>
    <row r="65" spans="1:7" x14ac:dyDescent="0.25">
      <c r="D65" s="26"/>
      <c r="E65" s="26"/>
    </row>
    <row r="66" spans="1:7" ht="15.6" x14ac:dyDescent="0.3">
      <c r="A66" s="52" t="s">
        <v>38</v>
      </c>
      <c r="B66" s="52"/>
      <c r="C66" s="52"/>
      <c r="D66" s="52"/>
      <c r="E66" s="52"/>
    </row>
    <row r="67" spans="1:7" ht="72" x14ac:dyDescent="0.25">
      <c r="A67" s="2" t="s">
        <v>0</v>
      </c>
      <c r="B67" s="2" t="s">
        <v>1</v>
      </c>
      <c r="C67" s="4" t="s">
        <v>27</v>
      </c>
      <c r="D67" s="2" t="s">
        <v>18</v>
      </c>
      <c r="E67" s="2" t="s">
        <v>9</v>
      </c>
    </row>
    <row r="68" spans="1:7" ht="15" x14ac:dyDescent="0.25">
      <c r="A68" s="30" t="s">
        <v>74</v>
      </c>
      <c r="B68" s="10">
        <v>6</v>
      </c>
      <c r="C68" s="10"/>
      <c r="D68" s="7">
        <f>+C68+B68</f>
        <v>6</v>
      </c>
      <c r="E68" s="10">
        <f>+B68</f>
        <v>6</v>
      </c>
    </row>
    <row r="69" spans="1:7" ht="18" x14ac:dyDescent="0.35">
      <c r="A69" s="30" t="s">
        <v>75</v>
      </c>
      <c r="B69" s="10">
        <v>5</v>
      </c>
      <c r="C69" s="10"/>
      <c r="D69" s="7">
        <f t="shared" ref="D69:D70" si="9">+C69+B69</f>
        <v>5</v>
      </c>
      <c r="E69" s="10">
        <f t="shared" ref="E69:E70" si="10">+B69</f>
        <v>5</v>
      </c>
      <c r="F69" s="9"/>
    </row>
    <row r="70" spans="1:7" ht="18" x14ac:dyDescent="0.35">
      <c r="A70" s="30" t="s">
        <v>76</v>
      </c>
      <c r="B70" s="10">
        <v>4</v>
      </c>
      <c r="C70" s="10"/>
      <c r="D70" s="7">
        <f t="shared" si="9"/>
        <v>4</v>
      </c>
      <c r="E70" s="10">
        <f t="shared" si="10"/>
        <v>4</v>
      </c>
      <c r="F70" s="9"/>
    </row>
    <row r="71" spans="1:7" ht="14.4" x14ac:dyDescent="0.3">
      <c r="A71" s="19">
        <f>+COUNTA(A68:A70)</f>
        <v>3</v>
      </c>
      <c r="B71" s="20"/>
      <c r="C71" s="21"/>
      <c r="D71" s="19"/>
      <c r="E71" s="19">
        <f>SUM(E68:E70)</f>
        <v>15</v>
      </c>
    </row>
    <row r="72" spans="1:7" ht="21" customHeight="1" x14ac:dyDescent="0.25">
      <c r="A72" s="49"/>
      <c r="B72" s="49"/>
      <c r="C72" s="49"/>
      <c r="D72" s="49"/>
      <c r="E72" s="3"/>
      <c r="F72" s="55"/>
      <c r="G72" s="55"/>
    </row>
    <row r="73" spans="1:7" x14ac:dyDescent="0.25">
      <c r="A73" s="53"/>
      <c r="B73" s="53"/>
      <c r="C73" s="53"/>
      <c r="D73" s="53"/>
      <c r="E73" s="53"/>
      <c r="F73" s="15"/>
      <c r="G73" s="15"/>
    </row>
    <row r="74" spans="1:7" x14ac:dyDescent="0.25">
      <c r="A74" s="6"/>
      <c r="D74" s="26"/>
      <c r="E74" s="26"/>
    </row>
    <row r="75" spans="1:7" x14ac:dyDescent="0.25">
      <c r="D75" s="26"/>
      <c r="E75" s="26"/>
    </row>
    <row r="76" spans="1:7" ht="15" customHeight="1" x14ac:dyDescent="0.25">
      <c r="A76" s="28"/>
      <c r="D76" s="26"/>
      <c r="E76" s="26"/>
    </row>
    <row r="77" spans="1:7" ht="15.6" x14ac:dyDescent="0.3">
      <c r="A77" s="52" t="s">
        <v>40</v>
      </c>
      <c r="B77" s="52"/>
      <c r="C77" s="52"/>
      <c r="D77" s="52"/>
      <c r="E77" s="52"/>
    </row>
    <row r="78" spans="1:7" ht="72" x14ac:dyDescent="0.25">
      <c r="A78" s="2" t="s">
        <v>0</v>
      </c>
      <c r="B78" s="2" t="s">
        <v>1</v>
      </c>
      <c r="C78" s="4" t="s">
        <v>27</v>
      </c>
      <c r="D78" s="2" t="s">
        <v>18</v>
      </c>
      <c r="E78" s="2" t="s">
        <v>9</v>
      </c>
    </row>
    <row r="79" spans="1:7" ht="15" x14ac:dyDescent="0.25">
      <c r="A79" s="30" t="s">
        <v>77</v>
      </c>
      <c r="B79" s="10">
        <v>6</v>
      </c>
      <c r="C79" s="10"/>
      <c r="D79" s="10">
        <f>+C79+B79</f>
        <v>6</v>
      </c>
      <c r="E79" s="10">
        <f>+D79</f>
        <v>6</v>
      </c>
    </row>
    <row r="80" spans="1:7" ht="18" x14ac:dyDescent="0.35">
      <c r="A80" s="30" t="s">
        <v>78</v>
      </c>
      <c r="B80" s="10">
        <v>4</v>
      </c>
      <c r="C80" s="10"/>
      <c r="D80" s="10">
        <f t="shared" ref="D80:D85" si="11">+C80+B80</f>
        <v>4</v>
      </c>
      <c r="E80" s="10">
        <f t="shared" ref="E80:E85" si="12">+D80</f>
        <v>4</v>
      </c>
      <c r="F80" s="9"/>
    </row>
    <row r="81" spans="1:7" ht="18" x14ac:dyDescent="0.35">
      <c r="A81" s="30" t="s">
        <v>79</v>
      </c>
      <c r="B81" s="10">
        <v>6</v>
      </c>
      <c r="C81" s="10"/>
      <c r="D81" s="10">
        <f t="shared" si="11"/>
        <v>6</v>
      </c>
      <c r="E81" s="10">
        <f t="shared" si="12"/>
        <v>6</v>
      </c>
      <c r="F81" s="9"/>
    </row>
    <row r="82" spans="1:7" ht="18" x14ac:dyDescent="0.35">
      <c r="A82" s="30" t="s">
        <v>80</v>
      </c>
      <c r="B82" s="10">
        <v>5</v>
      </c>
      <c r="C82" s="10"/>
      <c r="D82" s="10">
        <f t="shared" si="11"/>
        <v>5</v>
      </c>
      <c r="E82" s="10">
        <f t="shared" si="12"/>
        <v>5</v>
      </c>
      <c r="F82" s="9"/>
    </row>
    <row r="83" spans="1:7" ht="18" x14ac:dyDescent="0.35">
      <c r="A83" s="30" t="s">
        <v>81</v>
      </c>
      <c r="B83" s="10">
        <v>6</v>
      </c>
      <c r="C83" s="10"/>
      <c r="D83" s="10">
        <f t="shared" si="11"/>
        <v>6</v>
      </c>
      <c r="E83" s="10">
        <f t="shared" si="12"/>
        <v>6</v>
      </c>
      <c r="F83" s="9"/>
    </row>
    <row r="84" spans="1:7" ht="18" x14ac:dyDescent="0.35">
      <c r="A84" s="30" t="s">
        <v>82</v>
      </c>
      <c r="B84" s="10">
        <v>6</v>
      </c>
      <c r="C84" s="10"/>
      <c r="D84" s="10">
        <f t="shared" si="11"/>
        <v>6</v>
      </c>
      <c r="E84" s="10">
        <f t="shared" si="12"/>
        <v>6</v>
      </c>
      <c r="F84" s="9"/>
    </row>
    <row r="85" spans="1:7" ht="18" x14ac:dyDescent="0.35">
      <c r="A85" s="30" t="s">
        <v>83</v>
      </c>
      <c r="B85" s="10">
        <v>5</v>
      </c>
      <c r="C85" s="10"/>
      <c r="D85" s="10">
        <f t="shared" si="11"/>
        <v>5</v>
      </c>
      <c r="E85" s="10">
        <f t="shared" si="12"/>
        <v>5</v>
      </c>
      <c r="F85" s="9"/>
    </row>
    <row r="86" spans="1:7" ht="14.4" x14ac:dyDescent="0.3">
      <c r="A86" s="19">
        <f>+COUNTA(A79:A85)</f>
        <v>7</v>
      </c>
      <c r="B86" s="20"/>
      <c r="C86" s="21"/>
      <c r="D86" s="19"/>
      <c r="E86" s="19">
        <f>SUM(E79:E85)</f>
        <v>38</v>
      </c>
    </row>
    <row r="87" spans="1:7" ht="15" x14ac:dyDescent="0.25">
      <c r="A87" s="49" t="s">
        <v>28</v>
      </c>
      <c r="B87" s="49"/>
      <c r="C87" s="49"/>
      <c r="D87" s="49"/>
      <c r="E87" s="3"/>
      <c r="F87" s="54"/>
      <c r="G87" s="54"/>
    </row>
    <row r="88" spans="1:7" x14ac:dyDescent="0.25">
      <c r="A88" s="53"/>
      <c r="B88" s="53"/>
      <c r="C88" s="53"/>
      <c r="D88" s="53"/>
      <c r="E88" s="53"/>
      <c r="F88" s="54"/>
      <c r="G88" s="54"/>
    </row>
    <row r="89" spans="1:7" x14ac:dyDescent="0.25">
      <c r="D89" s="26"/>
      <c r="E89" s="26"/>
    </row>
    <row r="90" spans="1:7" ht="15.6" x14ac:dyDescent="0.3">
      <c r="A90" s="52" t="s">
        <v>39</v>
      </c>
      <c r="B90" s="52"/>
      <c r="C90" s="52"/>
      <c r="D90" s="52"/>
      <c r="E90" s="52"/>
    </row>
    <row r="91" spans="1:7" ht="62.4" x14ac:dyDescent="0.25">
      <c r="A91" s="2" t="s">
        <v>0</v>
      </c>
      <c r="B91" s="2" t="s">
        <v>1</v>
      </c>
      <c r="C91" s="4" t="s">
        <v>30</v>
      </c>
      <c r="D91" s="2" t="s">
        <v>18</v>
      </c>
      <c r="E91" s="2" t="s">
        <v>9</v>
      </c>
    </row>
    <row r="92" spans="1:7" ht="15" x14ac:dyDescent="0.25">
      <c r="A92" s="30" t="s">
        <v>84</v>
      </c>
      <c r="B92" s="10">
        <v>6</v>
      </c>
      <c r="C92" s="10"/>
      <c r="D92" s="10">
        <f t="shared" ref="D92:D99" si="13">+B92+C92</f>
        <v>6</v>
      </c>
      <c r="E92" s="10">
        <f t="shared" ref="E92:E99" si="14">+D92</f>
        <v>6</v>
      </c>
    </row>
    <row r="93" spans="1:7" ht="15" x14ac:dyDescent="0.25">
      <c r="A93" s="30" t="s">
        <v>85</v>
      </c>
      <c r="B93" s="10">
        <v>6</v>
      </c>
      <c r="C93" s="10"/>
      <c r="D93" s="10">
        <f t="shared" si="13"/>
        <v>6</v>
      </c>
      <c r="E93" s="10">
        <f t="shared" si="14"/>
        <v>6</v>
      </c>
    </row>
    <row r="94" spans="1:7" ht="15" x14ac:dyDescent="0.25">
      <c r="A94" s="30" t="s">
        <v>86</v>
      </c>
      <c r="B94" s="10">
        <v>5</v>
      </c>
      <c r="C94" s="10"/>
      <c r="D94" s="10">
        <f t="shared" si="13"/>
        <v>5</v>
      </c>
      <c r="E94" s="10">
        <f t="shared" si="14"/>
        <v>5</v>
      </c>
    </row>
    <row r="95" spans="1:7" ht="15" x14ac:dyDescent="0.25">
      <c r="A95" s="30" t="s">
        <v>87</v>
      </c>
      <c r="B95" s="10">
        <v>5</v>
      </c>
      <c r="C95" s="10"/>
      <c r="D95" s="10">
        <f t="shared" si="13"/>
        <v>5</v>
      </c>
      <c r="E95" s="10">
        <f t="shared" si="14"/>
        <v>5</v>
      </c>
    </row>
    <row r="96" spans="1:7" ht="15" x14ac:dyDescent="0.25">
      <c r="A96" s="30" t="s">
        <v>88</v>
      </c>
      <c r="B96" s="10">
        <v>5</v>
      </c>
      <c r="C96" s="10"/>
      <c r="D96" s="10">
        <f t="shared" si="13"/>
        <v>5</v>
      </c>
      <c r="E96" s="10">
        <f t="shared" si="14"/>
        <v>5</v>
      </c>
    </row>
    <row r="97" spans="1:7" ht="15" x14ac:dyDescent="0.25">
      <c r="A97" s="30" t="s">
        <v>89</v>
      </c>
      <c r="B97" s="10">
        <v>5</v>
      </c>
      <c r="C97" s="10"/>
      <c r="D97" s="10">
        <f t="shared" si="13"/>
        <v>5</v>
      </c>
      <c r="E97" s="10">
        <f t="shared" si="14"/>
        <v>5</v>
      </c>
    </row>
    <row r="98" spans="1:7" ht="15" x14ac:dyDescent="0.25">
      <c r="A98" s="30" t="s">
        <v>90</v>
      </c>
      <c r="B98" s="10">
        <v>5</v>
      </c>
      <c r="C98" s="10"/>
      <c r="D98" s="10">
        <f t="shared" si="13"/>
        <v>5</v>
      </c>
      <c r="E98" s="10">
        <f t="shared" si="14"/>
        <v>5</v>
      </c>
    </row>
    <row r="99" spans="1:7" ht="15" x14ac:dyDescent="0.25">
      <c r="A99" s="30" t="s">
        <v>91</v>
      </c>
      <c r="B99" s="10">
        <v>6</v>
      </c>
      <c r="C99" s="10"/>
      <c r="D99" s="10">
        <f t="shared" si="13"/>
        <v>6</v>
      </c>
      <c r="E99" s="10">
        <f t="shared" si="14"/>
        <v>6</v>
      </c>
    </row>
    <row r="100" spans="1:7" ht="20.25" customHeight="1" x14ac:dyDescent="0.3">
      <c r="A100" s="19">
        <f>+COUNTA(A92:A99)</f>
        <v>8</v>
      </c>
      <c r="B100" s="20"/>
      <c r="C100" s="21"/>
      <c r="D100" s="19"/>
      <c r="E100" s="19">
        <f>+SUM(E92:E99)</f>
        <v>43</v>
      </c>
      <c r="F100" s="55"/>
      <c r="G100" s="55"/>
    </row>
    <row r="101" spans="1:7" ht="22.95" customHeight="1" x14ac:dyDescent="0.25">
      <c r="A101" s="49" t="s">
        <v>32</v>
      </c>
      <c r="B101" s="49"/>
      <c r="C101" s="49"/>
      <c r="D101" s="49"/>
      <c r="E101" s="49"/>
    </row>
    <row r="102" spans="1:7" ht="13.05" customHeight="1" x14ac:dyDescent="0.25">
      <c r="A102" s="53" t="s">
        <v>31</v>
      </c>
      <c r="B102" s="53"/>
      <c r="C102" s="53"/>
      <c r="D102" s="53"/>
      <c r="E102" s="53"/>
    </row>
    <row r="103" spans="1:7" x14ac:dyDescent="0.25">
      <c r="A103" s="26"/>
      <c r="B103" s="26"/>
      <c r="C103" s="26"/>
      <c r="D103" s="26"/>
      <c r="E103" s="26"/>
    </row>
    <row r="104" spans="1:7" x14ac:dyDescent="0.25">
      <c r="D104" s="26"/>
      <c r="E104" s="26"/>
    </row>
    <row r="105" spans="1:7" ht="15.6" x14ac:dyDescent="0.3">
      <c r="A105" s="52" t="s">
        <v>41</v>
      </c>
      <c r="B105" s="52"/>
      <c r="C105" s="52"/>
      <c r="D105" s="52"/>
      <c r="E105" s="52"/>
    </row>
    <row r="106" spans="1:7" ht="72" x14ac:dyDescent="0.25">
      <c r="A106" s="2" t="s">
        <v>0</v>
      </c>
      <c r="B106" s="2" t="s">
        <v>1</v>
      </c>
      <c r="C106" s="4" t="s">
        <v>27</v>
      </c>
      <c r="D106" s="2" t="s">
        <v>18</v>
      </c>
      <c r="E106" s="2" t="s">
        <v>9</v>
      </c>
    </row>
    <row r="107" spans="1:7" ht="15" x14ac:dyDescent="0.25">
      <c r="A107" s="30" t="s">
        <v>92</v>
      </c>
      <c r="B107" s="10">
        <v>5</v>
      </c>
      <c r="C107" s="10"/>
      <c r="D107" s="10">
        <f>+B107</f>
        <v>5</v>
      </c>
      <c r="E107" s="10">
        <f>+B107</f>
        <v>5</v>
      </c>
    </row>
    <row r="108" spans="1:7" ht="15" x14ac:dyDescent="0.25">
      <c r="A108" s="16" t="s">
        <v>93</v>
      </c>
      <c r="B108" s="10">
        <v>5</v>
      </c>
      <c r="C108" s="10"/>
      <c r="D108" s="10">
        <f t="shared" ref="D108:D115" si="15">+B108</f>
        <v>5</v>
      </c>
      <c r="E108" s="10">
        <f t="shared" ref="E108:E115" si="16">+B108</f>
        <v>5</v>
      </c>
    </row>
    <row r="109" spans="1:7" ht="15" x14ac:dyDescent="0.25">
      <c r="A109" s="16" t="s">
        <v>94</v>
      </c>
      <c r="B109" s="10">
        <v>5</v>
      </c>
      <c r="C109" s="10"/>
      <c r="D109" s="10">
        <f t="shared" si="15"/>
        <v>5</v>
      </c>
      <c r="E109" s="10">
        <f t="shared" si="16"/>
        <v>5</v>
      </c>
    </row>
    <row r="110" spans="1:7" ht="15" x14ac:dyDescent="0.25">
      <c r="A110" s="16" t="s">
        <v>95</v>
      </c>
      <c r="B110" s="10">
        <v>4</v>
      </c>
      <c r="C110" s="10"/>
      <c r="D110" s="10">
        <f t="shared" si="15"/>
        <v>4</v>
      </c>
      <c r="E110" s="10">
        <f t="shared" si="16"/>
        <v>4</v>
      </c>
    </row>
    <row r="111" spans="1:7" ht="15" x14ac:dyDescent="0.25">
      <c r="A111" s="16" t="s">
        <v>96</v>
      </c>
      <c r="B111" s="10">
        <v>4</v>
      </c>
      <c r="C111" s="10" t="s">
        <v>103</v>
      </c>
      <c r="D111" s="10">
        <v>5</v>
      </c>
      <c r="E111" s="10">
        <f t="shared" si="16"/>
        <v>4</v>
      </c>
    </row>
    <row r="112" spans="1:7" ht="18" customHeight="1" x14ac:dyDescent="0.25">
      <c r="A112" s="16" t="s">
        <v>97</v>
      </c>
      <c r="B112" s="10">
        <v>5</v>
      </c>
      <c r="C112" s="10"/>
      <c r="D112" s="10">
        <f t="shared" si="15"/>
        <v>5</v>
      </c>
      <c r="E112" s="10">
        <f t="shared" si="16"/>
        <v>5</v>
      </c>
    </row>
    <row r="113" spans="1:7" ht="18" customHeight="1" x14ac:dyDescent="0.25">
      <c r="A113" s="16" t="s">
        <v>98</v>
      </c>
      <c r="B113" s="10">
        <v>5</v>
      </c>
      <c r="C113" s="10" t="s">
        <v>104</v>
      </c>
      <c r="D113" s="10">
        <v>6</v>
      </c>
      <c r="E113" s="10">
        <f t="shared" si="16"/>
        <v>5</v>
      </c>
    </row>
    <row r="114" spans="1:7" ht="18" customHeight="1" x14ac:dyDescent="0.25">
      <c r="A114" s="16" t="s">
        <v>99</v>
      </c>
      <c r="B114" s="10">
        <v>4</v>
      </c>
      <c r="C114" s="10" t="s">
        <v>104</v>
      </c>
      <c r="D114" s="10">
        <v>5</v>
      </c>
      <c r="E114" s="10">
        <f t="shared" si="16"/>
        <v>4</v>
      </c>
    </row>
    <row r="115" spans="1:7" ht="15" x14ac:dyDescent="0.25">
      <c r="A115" s="16" t="s">
        <v>100</v>
      </c>
      <c r="B115" s="10">
        <v>3</v>
      </c>
      <c r="C115" s="10" t="s">
        <v>116</v>
      </c>
      <c r="D115" s="10">
        <f t="shared" si="15"/>
        <v>3</v>
      </c>
      <c r="E115" s="10">
        <v>3</v>
      </c>
    </row>
    <row r="116" spans="1:7" ht="14.4" x14ac:dyDescent="0.3">
      <c r="A116" s="19">
        <f>+COUNTA(A107:A115)</f>
        <v>9</v>
      </c>
      <c r="B116" s="20"/>
      <c r="C116" s="21"/>
      <c r="D116" s="19"/>
      <c r="E116" s="19">
        <f>SUM(E107:E115)</f>
        <v>40</v>
      </c>
    </row>
    <row r="117" spans="1:7" ht="14.4" x14ac:dyDescent="0.3">
      <c r="A117" s="49"/>
      <c r="B117" s="49"/>
      <c r="C117" s="49"/>
      <c r="D117" s="49"/>
      <c r="E117" s="19"/>
      <c r="F117" s="54"/>
      <c r="G117" s="54"/>
    </row>
    <row r="118" spans="1:7" x14ac:dyDescent="0.25">
      <c r="A118" s="49" t="s">
        <v>101</v>
      </c>
      <c r="B118" s="49"/>
      <c r="C118" s="49"/>
      <c r="D118" s="49"/>
      <c r="E118" s="49"/>
      <c r="F118" s="54"/>
      <c r="G118" s="54"/>
    </row>
    <row r="119" spans="1:7" x14ac:dyDescent="0.25">
      <c r="A119" s="1" t="s">
        <v>102</v>
      </c>
      <c r="D119" s="35"/>
      <c r="E119" s="35"/>
      <c r="F119" s="36"/>
      <c r="G119" s="36"/>
    </row>
    <row r="120" spans="1:7" x14ac:dyDescent="0.25">
      <c r="A120" s="1" t="s">
        <v>105</v>
      </c>
      <c r="D120" s="26"/>
      <c r="E120" s="26"/>
    </row>
    <row r="121" spans="1:7" x14ac:dyDescent="0.25">
      <c r="D121" s="26"/>
      <c r="E121" s="26"/>
    </row>
    <row r="122" spans="1:7" ht="15.6" x14ac:dyDescent="0.3">
      <c r="A122" s="52" t="s">
        <v>42</v>
      </c>
      <c r="B122" s="52"/>
      <c r="C122" s="52"/>
      <c r="D122" s="52"/>
      <c r="E122" s="52"/>
    </row>
    <row r="123" spans="1:7" ht="72" x14ac:dyDescent="0.25">
      <c r="A123" s="2" t="s">
        <v>0</v>
      </c>
      <c r="B123" s="2" t="s">
        <v>1</v>
      </c>
      <c r="C123" s="4" t="s">
        <v>27</v>
      </c>
      <c r="D123" s="2" t="s">
        <v>18</v>
      </c>
      <c r="E123" s="2" t="s">
        <v>9</v>
      </c>
    </row>
    <row r="124" spans="1:7" ht="15" x14ac:dyDescent="0.25">
      <c r="A124" s="16" t="s">
        <v>106</v>
      </c>
      <c r="B124" s="10">
        <v>4</v>
      </c>
      <c r="C124" s="10"/>
      <c r="D124" s="7">
        <f>+B124</f>
        <v>4</v>
      </c>
      <c r="E124" s="10">
        <f>+B124</f>
        <v>4</v>
      </c>
    </row>
    <row r="125" spans="1:7" ht="15" x14ac:dyDescent="0.25">
      <c r="A125" s="16" t="s">
        <v>107</v>
      </c>
      <c r="B125" s="10">
        <v>5</v>
      </c>
      <c r="C125" s="10"/>
      <c r="D125" s="7">
        <f t="shared" ref="D125:D133" si="17">+B125</f>
        <v>5</v>
      </c>
      <c r="E125" s="10">
        <f t="shared" ref="E125:E133" si="18">+B125</f>
        <v>5</v>
      </c>
    </row>
    <row r="126" spans="1:7" ht="15" x14ac:dyDescent="0.25">
      <c r="A126" s="16" t="s">
        <v>108</v>
      </c>
      <c r="B126" s="10">
        <v>5</v>
      </c>
      <c r="C126" s="10"/>
      <c r="D126" s="7">
        <f t="shared" si="17"/>
        <v>5</v>
      </c>
      <c r="E126" s="10">
        <f t="shared" si="18"/>
        <v>5</v>
      </c>
    </row>
    <row r="127" spans="1:7" ht="15" x14ac:dyDescent="0.25">
      <c r="A127" s="16" t="s">
        <v>109</v>
      </c>
      <c r="B127" s="10">
        <v>5</v>
      </c>
      <c r="C127" s="10"/>
      <c r="D127" s="7">
        <f t="shared" si="17"/>
        <v>5</v>
      </c>
      <c r="E127" s="10">
        <f t="shared" si="18"/>
        <v>5</v>
      </c>
    </row>
    <row r="128" spans="1:7" ht="15" x14ac:dyDescent="0.25">
      <c r="A128" s="16" t="s">
        <v>110</v>
      </c>
      <c r="B128" s="10">
        <v>4</v>
      </c>
      <c r="C128" s="10"/>
      <c r="D128" s="7">
        <f t="shared" si="17"/>
        <v>4</v>
      </c>
      <c r="E128" s="10">
        <f t="shared" si="18"/>
        <v>4</v>
      </c>
    </row>
    <row r="129" spans="1:7" ht="15" x14ac:dyDescent="0.25">
      <c r="A129" s="16" t="s">
        <v>111</v>
      </c>
      <c r="B129" s="10">
        <v>3</v>
      </c>
      <c r="C129" s="10" t="s">
        <v>117</v>
      </c>
      <c r="D129" s="7">
        <v>6</v>
      </c>
      <c r="E129" s="10">
        <f t="shared" si="18"/>
        <v>3</v>
      </c>
    </row>
    <row r="130" spans="1:7" ht="15" x14ac:dyDescent="0.25">
      <c r="A130" s="16" t="s">
        <v>112</v>
      </c>
      <c r="B130" s="10">
        <v>6</v>
      </c>
      <c r="C130" s="10"/>
      <c r="D130" s="7">
        <f t="shared" si="17"/>
        <v>6</v>
      </c>
      <c r="E130" s="10">
        <f t="shared" si="18"/>
        <v>6</v>
      </c>
    </row>
    <row r="131" spans="1:7" ht="15" x14ac:dyDescent="0.25">
      <c r="A131" s="16" t="s">
        <v>113</v>
      </c>
      <c r="B131" s="10">
        <v>6</v>
      </c>
      <c r="C131" s="10"/>
      <c r="D131" s="7">
        <f t="shared" si="17"/>
        <v>6</v>
      </c>
      <c r="E131" s="10">
        <f t="shared" si="18"/>
        <v>6</v>
      </c>
    </row>
    <row r="132" spans="1:7" ht="15" x14ac:dyDescent="0.25">
      <c r="A132" s="16" t="s">
        <v>114</v>
      </c>
      <c r="B132" s="10">
        <v>6</v>
      </c>
      <c r="C132" s="10"/>
      <c r="D132" s="7">
        <f t="shared" si="17"/>
        <v>6</v>
      </c>
      <c r="E132" s="10">
        <f t="shared" si="18"/>
        <v>6</v>
      </c>
    </row>
    <row r="133" spans="1:7" ht="15" x14ac:dyDescent="0.25">
      <c r="A133" s="16" t="s">
        <v>115</v>
      </c>
      <c r="B133" s="10">
        <v>4</v>
      </c>
      <c r="C133" s="10" t="s">
        <v>119</v>
      </c>
      <c r="D133" s="7">
        <f>+B133</f>
        <v>4</v>
      </c>
      <c r="E133" s="10">
        <v>2</v>
      </c>
    </row>
    <row r="134" spans="1:7" ht="14.4" x14ac:dyDescent="0.3">
      <c r="A134" s="19">
        <f>+COUNTA(A124:A132)</f>
        <v>9</v>
      </c>
      <c r="B134" s="20"/>
      <c r="C134" s="21"/>
      <c r="D134" s="19"/>
      <c r="E134" s="19">
        <f>SUM(E124:E133)</f>
        <v>46</v>
      </c>
    </row>
    <row r="135" spans="1:7" ht="14.4" x14ac:dyDescent="0.3">
      <c r="A135" s="49" t="s">
        <v>105</v>
      </c>
      <c r="B135" s="49"/>
      <c r="C135" s="49"/>
      <c r="D135" s="49"/>
      <c r="E135" s="19"/>
      <c r="F135" s="54"/>
      <c r="G135" s="54"/>
    </row>
    <row r="136" spans="1:7" ht="14.55" customHeight="1" x14ac:dyDescent="0.25">
      <c r="A136" s="53" t="s">
        <v>118</v>
      </c>
      <c r="B136" s="53"/>
      <c r="C136" s="53"/>
      <c r="D136" s="53"/>
      <c r="E136" s="25"/>
      <c r="F136" s="54"/>
      <c r="G136" s="54"/>
    </row>
    <row r="137" spans="1:7" x14ac:dyDescent="0.25">
      <c r="D137" s="26"/>
      <c r="E137" s="26"/>
    </row>
    <row r="138" spans="1:7" x14ac:dyDescent="0.25">
      <c r="D138" s="26"/>
      <c r="E138" s="26"/>
    </row>
    <row r="139" spans="1:7" ht="15.6" x14ac:dyDescent="0.3">
      <c r="A139" s="52" t="s">
        <v>43</v>
      </c>
      <c r="B139" s="52"/>
      <c r="C139" s="52"/>
      <c r="D139" s="52"/>
      <c r="E139" s="52"/>
    </row>
    <row r="140" spans="1:7" ht="72" x14ac:dyDescent="0.25">
      <c r="A140" s="2" t="s">
        <v>0</v>
      </c>
      <c r="B140" s="2" t="s">
        <v>1</v>
      </c>
      <c r="C140" s="4" t="s">
        <v>27</v>
      </c>
      <c r="D140" s="2" t="s">
        <v>18</v>
      </c>
      <c r="E140" s="2" t="s">
        <v>9</v>
      </c>
    </row>
    <row r="141" spans="1:7" ht="15" x14ac:dyDescent="0.25">
      <c r="A141" s="16"/>
      <c r="B141" s="10"/>
      <c r="C141" s="10"/>
      <c r="D141" s="7"/>
      <c r="E141" s="10">
        <f>+B141</f>
        <v>0</v>
      </c>
    </row>
    <row r="142" spans="1:7" ht="15" x14ac:dyDescent="0.25">
      <c r="A142" s="16"/>
      <c r="B142" s="10"/>
      <c r="C142" s="10"/>
      <c r="D142" s="7"/>
      <c r="E142" s="10">
        <f t="shared" ref="E142:E150" si="19">+B142</f>
        <v>0</v>
      </c>
    </row>
    <row r="143" spans="1:7" ht="15" x14ac:dyDescent="0.25">
      <c r="A143" s="16"/>
      <c r="B143" s="10"/>
      <c r="C143" s="10">
        <v>1</v>
      </c>
      <c r="D143" s="7"/>
      <c r="E143" s="10">
        <f t="shared" si="19"/>
        <v>0</v>
      </c>
    </row>
    <row r="144" spans="1:7" ht="15" x14ac:dyDescent="0.25">
      <c r="A144" s="16"/>
      <c r="B144" s="10"/>
      <c r="C144" s="10"/>
      <c r="D144" s="7"/>
      <c r="E144" s="10">
        <f t="shared" si="19"/>
        <v>0</v>
      </c>
    </row>
    <row r="145" spans="1:7" ht="15" x14ac:dyDescent="0.25">
      <c r="A145" s="16"/>
      <c r="B145" s="10"/>
      <c r="C145" s="10"/>
      <c r="D145" s="7"/>
      <c r="E145" s="10">
        <f t="shared" si="19"/>
        <v>0</v>
      </c>
    </row>
    <row r="146" spans="1:7" ht="15" x14ac:dyDescent="0.25">
      <c r="A146" s="16"/>
      <c r="B146" s="10"/>
      <c r="C146" s="10"/>
      <c r="D146" s="7"/>
      <c r="E146" s="10">
        <f t="shared" si="19"/>
        <v>0</v>
      </c>
    </row>
    <row r="147" spans="1:7" ht="15" x14ac:dyDescent="0.25">
      <c r="A147" s="16"/>
      <c r="B147" s="10"/>
      <c r="C147" s="10"/>
      <c r="D147" s="7"/>
      <c r="E147" s="10">
        <f t="shared" si="19"/>
        <v>0</v>
      </c>
    </row>
    <row r="148" spans="1:7" ht="15" x14ac:dyDescent="0.25">
      <c r="A148" s="16"/>
      <c r="B148" s="10"/>
      <c r="C148" s="10"/>
      <c r="D148" s="7"/>
      <c r="E148" s="10">
        <f t="shared" si="19"/>
        <v>0</v>
      </c>
    </row>
    <row r="149" spans="1:7" ht="15" x14ac:dyDescent="0.25">
      <c r="A149" s="16"/>
      <c r="B149" s="10"/>
      <c r="C149" s="10"/>
      <c r="D149" s="7"/>
      <c r="E149" s="10">
        <f t="shared" si="19"/>
        <v>0</v>
      </c>
    </row>
    <row r="150" spans="1:7" ht="15" x14ac:dyDescent="0.25">
      <c r="A150" s="16"/>
      <c r="B150" s="10"/>
      <c r="C150" s="10"/>
      <c r="D150" s="7"/>
      <c r="E150" s="10">
        <f t="shared" si="19"/>
        <v>0</v>
      </c>
    </row>
    <row r="151" spans="1:7" ht="14.4" x14ac:dyDescent="0.3">
      <c r="A151" s="19">
        <f>+COUNTA(A141:A148)</f>
        <v>0</v>
      </c>
      <c r="B151" s="20"/>
      <c r="C151" s="21"/>
      <c r="D151" s="19"/>
      <c r="E151" s="19">
        <f>SUM(E141:E150)</f>
        <v>0</v>
      </c>
    </row>
    <row r="152" spans="1:7" ht="14.4" x14ac:dyDescent="0.3">
      <c r="A152" s="49"/>
      <c r="B152" s="49"/>
      <c r="C152" s="49"/>
      <c r="D152" s="49"/>
      <c r="E152" s="19"/>
      <c r="F152" s="54"/>
      <c r="G152" s="54"/>
    </row>
    <row r="153" spans="1:7" x14ac:dyDescent="0.25">
      <c r="A153" s="53"/>
      <c r="B153" s="53"/>
      <c r="C153" s="53"/>
      <c r="D153" s="53"/>
      <c r="E153" s="27"/>
      <c r="F153" s="54"/>
      <c r="G153" s="54"/>
    </row>
    <row r="154" spans="1:7" x14ac:dyDescent="0.25">
      <c r="D154" s="26"/>
      <c r="E154" s="26"/>
    </row>
    <row r="155" spans="1:7" x14ac:dyDescent="0.25">
      <c r="D155" s="26"/>
      <c r="E155" s="26"/>
    </row>
    <row r="156" spans="1:7" ht="15.6" x14ac:dyDescent="0.3">
      <c r="A156" s="52" t="s">
        <v>44</v>
      </c>
      <c r="B156" s="52"/>
      <c r="C156" s="52"/>
      <c r="D156" s="52"/>
      <c r="E156" s="52"/>
    </row>
    <row r="157" spans="1:7" ht="72" x14ac:dyDescent="0.35">
      <c r="A157" s="2" t="s">
        <v>0</v>
      </c>
      <c r="B157" s="2" t="s">
        <v>1</v>
      </c>
      <c r="C157" s="4" t="s">
        <v>27</v>
      </c>
      <c r="D157" s="2" t="s">
        <v>18</v>
      </c>
      <c r="E157" s="2" t="s">
        <v>9</v>
      </c>
      <c r="G157" s="37"/>
    </row>
    <row r="158" spans="1:7" ht="20.399999999999999" x14ac:dyDescent="0.35">
      <c r="A158" s="16"/>
      <c r="B158" s="10"/>
      <c r="C158" s="10"/>
      <c r="D158" s="7"/>
      <c r="E158" s="10">
        <f>+B158</f>
        <v>0</v>
      </c>
      <c r="G158" s="37"/>
    </row>
    <row r="159" spans="1:7" ht="20.399999999999999" x14ac:dyDescent="0.35">
      <c r="A159" s="16"/>
      <c r="B159" s="10"/>
      <c r="C159" s="10"/>
      <c r="D159" s="7"/>
      <c r="E159" s="10">
        <f t="shared" ref="E159:E162" si="20">+B159</f>
        <v>0</v>
      </c>
      <c r="G159" s="37"/>
    </row>
    <row r="160" spans="1:7" ht="15" x14ac:dyDescent="0.25">
      <c r="A160" s="16"/>
      <c r="B160" s="10"/>
      <c r="C160" s="10"/>
      <c r="D160" s="7"/>
      <c r="E160" s="10">
        <f t="shared" si="20"/>
        <v>0</v>
      </c>
      <c r="G160" s="22"/>
    </row>
    <row r="161" spans="1:9" ht="15" x14ac:dyDescent="0.25">
      <c r="A161" s="16"/>
      <c r="B161" s="10"/>
      <c r="C161" s="10"/>
      <c r="D161" s="7"/>
      <c r="E161" s="10">
        <f t="shared" si="20"/>
        <v>0</v>
      </c>
      <c r="G161" s="22"/>
    </row>
    <row r="162" spans="1:9" ht="15" x14ac:dyDescent="0.25">
      <c r="A162" s="16"/>
      <c r="B162" s="10"/>
      <c r="C162" s="10"/>
      <c r="D162" s="7"/>
      <c r="E162" s="10">
        <f t="shared" si="20"/>
        <v>0</v>
      </c>
      <c r="G162" s="22"/>
    </row>
    <row r="163" spans="1:9" ht="14.4" x14ac:dyDescent="0.3">
      <c r="A163" s="19">
        <f>+COUNTA(A158:A162)</f>
        <v>0</v>
      </c>
      <c r="B163" s="20"/>
      <c r="C163" s="21"/>
      <c r="D163" s="19"/>
      <c r="E163" s="19">
        <f>SUM(E158:E162)</f>
        <v>0</v>
      </c>
      <c r="G163" s="22"/>
    </row>
    <row r="164" spans="1:9" ht="14.4" x14ac:dyDescent="0.3">
      <c r="A164" s="49"/>
      <c r="B164" s="49"/>
      <c r="C164" s="49"/>
      <c r="D164" s="49"/>
      <c r="E164" s="19"/>
      <c r="F164" s="15"/>
      <c r="G164" s="23"/>
    </row>
    <row r="165" spans="1:9" x14ac:dyDescent="0.25">
      <c r="A165" s="53"/>
      <c r="B165" s="53"/>
      <c r="C165" s="53"/>
      <c r="D165" s="53"/>
      <c r="E165" s="53"/>
      <c r="F165" s="15"/>
      <c r="G165" s="15"/>
    </row>
    <row r="166" spans="1:9" x14ac:dyDescent="0.25">
      <c r="D166" s="26"/>
      <c r="E166" s="26"/>
    </row>
    <row r="168" spans="1:9" ht="14.4" x14ac:dyDescent="0.25">
      <c r="A168" s="57" t="s">
        <v>45</v>
      </c>
      <c r="B168" s="57"/>
      <c r="C168" s="57"/>
      <c r="D168" s="57"/>
      <c r="E168" s="57"/>
      <c r="F168" s="57"/>
      <c r="G168" s="57"/>
    </row>
    <row r="169" spans="1:9" ht="28.8" x14ac:dyDescent="0.25">
      <c r="A169" s="38" t="s">
        <v>2</v>
      </c>
      <c r="B169" s="39" t="s">
        <v>17</v>
      </c>
      <c r="C169" s="38" t="s">
        <v>20</v>
      </c>
      <c r="D169" s="34" t="s">
        <v>21</v>
      </c>
      <c r="E169" s="34" t="s">
        <v>22</v>
      </c>
      <c r="F169" s="34" t="s">
        <v>23</v>
      </c>
      <c r="G169" s="34" t="s">
        <v>24</v>
      </c>
    </row>
    <row r="170" spans="1:9" ht="14.4" x14ac:dyDescent="0.3">
      <c r="A170" s="40" t="s">
        <v>3</v>
      </c>
      <c r="B170" s="41">
        <f>+A11</f>
        <v>5</v>
      </c>
      <c r="C170" s="42">
        <v>54889.440000000002</v>
      </c>
      <c r="D170" s="43">
        <f>+E11</f>
        <v>24</v>
      </c>
      <c r="E170" s="44">
        <f t="shared" ref="E170:E172" si="21">+D170*C170</f>
        <v>1317346.56</v>
      </c>
      <c r="F170" s="44">
        <f t="shared" ref="F170" si="22">+E170*0.15</f>
        <v>197601.984</v>
      </c>
      <c r="G170" s="44">
        <f t="shared" ref="G170" si="23">+E170-F170</f>
        <v>1119744.5760000001</v>
      </c>
      <c r="I170" s="24"/>
    </row>
    <row r="171" spans="1:9" ht="14.4" x14ac:dyDescent="0.3">
      <c r="A171" s="40" t="s">
        <v>4</v>
      </c>
      <c r="B171" s="41">
        <f>+A28</f>
        <v>8</v>
      </c>
      <c r="C171" s="42">
        <v>54889.440000000002</v>
      </c>
      <c r="D171" s="43">
        <f>+E28</f>
        <v>41</v>
      </c>
      <c r="E171" s="44">
        <f t="shared" si="21"/>
        <v>2250467.04</v>
      </c>
      <c r="F171" s="44">
        <f t="shared" ref="F171:F172" si="24">+E171*0.15</f>
        <v>337570.05599999998</v>
      </c>
      <c r="G171" s="44">
        <f t="shared" ref="G171:G172" si="25">+E171-F171</f>
        <v>1912896.9840000002</v>
      </c>
      <c r="I171" s="24"/>
    </row>
    <row r="172" spans="1:9" ht="14.4" x14ac:dyDescent="0.3">
      <c r="A172" s="40" t="s">
        <v>5</v>
      </c>
      <c r="B172" s="41">
        <f>+A40</f>
        <v>4</v>
      </c>
      <c r="C172" s="42">
        <v>54889.440000000002</v>
      </c>
      <c r="D172" s="43">
        <f>+E40</f>
        <v>21</v>
      </c>
      <c r="E172" s="44">
        <f t="shared" si="21"/>
        <v>1152678.24</v>
      </c>
      <c r="F172" s="44">
        <f t="shared" si="24"/>
        <v>172901.736</v>
      </c>
      <c r="G172" s="44">
        <f t="shared" si="25"/>
        <v>979776.50399999996</v>
      </c>
      <c r="I172" s="24"/>
    </row>
    <row r="173" spans="1:9" ht="14.4" x14ac:dyDescent="0.3">
      <c r="A173" s="40" t="s">
        <v>6</v>
      </c>
      <c r="B173" s="41">
        <f>+A52</f>
        <v>6</v>
      </c>
      <c r="C173" s="42">
        <v>54889.440000000002</v>
      </c>
      <c r="D173" s="43">
        <f>+E52</f>
        <v>29</v>
      </c>
      <c r="E173" s="44">
        <f t="shared" ref="E173" si="26">+D173*C173</f>
        <v>1591793.76</v>
      </c>
      <c r="F173" s="44">
        <f t="shared" ref="F173" si="27">+E173*0.15</f>
        <v>238769.06399999998</v>
      </c>
      <c r="G173" s="44">
        <f t="shared" ref="G173" si="28">+E173-F173</f>
        <v>1353024.696</v>
      </c>
      <c r="I173" s="24"/>
    </row>
    <row r="174" spans="1:9" ht="14.4" x14ac:dyDescent="0.3">
      <c r="A174" s="40" t="s">
        <v>7</v>
      </c>
      <c r="B174" s="41">
        <f>+A61</f>
        <v>2</v>
      </c>
      <c r="C174" s="42">
        <v>54889.440000000002</v>
      </c>
      <c r="D174" s="43">
        <f>+E61</f>
        <v>11</v>
      </c>
      <c r="E174" s="44">
        <f t="shared" ref="E174" si="29">+D174*C174</f>
        <v>603783.84000000008</v>
      </c>
      <c r="F174" s="44">
        <f t="shared" ref="F174" si="30">+E174*0.15</f>
        <v>90567.576000000015</v>
      </c>
      <c r="G174" s="44">
        <f t="shared" ref="G174" si="31">+E174-F174</f>
        <v>513216.26400000008</v>
      </c>
      <c r="I174" s="24"/>
    </row>
    <row r="175" spans="1:9" ht="14.4" x14ac:dyDescent="0.3">
      <c r="A175" s="40" t="s">
        <v>10</v>
      </c>
      <c r="B175" s="41">
        <f>+A71</f>
        <v>3</v>
      </c>
      <c r="C175" s="42">
        <v>54889.440000000002</v>
      </c>
      <c r="D175" s="43">
        <f>+E71</f>
        <v>15</v>
      </c>
      <c r="E175" s="44">
        <f t="shared" ref="E175:E176" si="32">+D175*C175</f>
        <v>823341.60000000009</v>
      </c>
      <c r="F175" s="44">
        <f>+E175*0.15</f>
        <v>123501.24</v>
      </c>
      <c r="G175" s="44">
        <f t="shared" ref="G175" si="33">+E175-F175</f>
        <v>699840.3600000001</v>
      </c>
      <c r="I175" s="24"/>
    </row>
    <row r="176" spans="1:9" ht="14.4" x14ac:dyDescent="0.3">
      <c r="A176" s="40" t="s">
        <v>11</v>
      </c>
      <c r="B176" s="41">
        <f>+A86</f>
        <v>7</v>
      </c>
      <c r="C176" s="42">
        <v>54889.440000000002</v>
      </c>
      <c r="D176" s="43">
        <f>+E86</f>
        <v>38</v>
      </c>
      <c r="E176" s="44">
        <f t="shared" si="32"/>
        <v>2085798.7200000002</v>
      </c>
      <c r="F176" s="44">
        <f t="shared" ref="F176" si="34">+E176*0.15</f>
        <v>312869.80800000002</v>
      </c>
      <c r="G176" s="44">
        <f t="shared" ref="G176" si="35">+E176-F176</f>
        <v>1772928.9120000002</v>
      </c>
      <c r="I176" s="24"/>
    </row>
    <row r="177" spans="1:7" ht="14.4" x14ac:dyDescent="0.3">
      <c r="A177" s="40" t="s">
        <v>12</v>
      </c>
      <c r="B177" s="41">
        <f>+A100</f>
        <v>8</v>
      </c>
      <c r="C177" s="42">
        <v>54889.440000000002</v>
      </c>
      <c r="D177" s="43">
        <f>+E100</f>
        <v>43</v>
      </c>
      <c r="E177" s="44">
        <f t="shared" ref="E177" si="36">+D177*C177</f>
        <v>2360245.92</v>
      </c>
      <c r="F177" s="44">
        <f t="shared" ref="F177" si="37">+E177*0.15</f>
        <v>354036.88799999998</v>
      </c>
      <c r="G177" s="44">
        <f t="shared" ref="G177:G178" si="38">+E177-F177</f>
        <v>2006209.0319999999</v>
      </c>
    </row>
    <row r="178" spans="1:7" ht="14.4" x14ac:dyDescent="0.3">
      <c r="A178" s="40" t="s">
        <v>13</v>
      </c>
      <c r="B178" s="41">
        <f>+A116</f>
        <v>9</v>
      </c>
      <c r="C178" s="42">
        <v>54889.440000000002</v>
      </c>
      <c r="D178" s="43">
        <f>+E116</f>
        <v>40</v>
      </c>
      <c r="E178" s="44">
        <f t="shared" ref="E178" si="39">+D178*C178</f>
        <v>2195577.6</v>
      </c>
      <c r="F178" s="44">
        <f t="shared" ref="F178" si="40">+E178*0.15</f>
        <v>329336.64</v>
      </c>
      <c r="G178" s="44">
        <f t="shared" si="38"/>
        <v>1866240.96</v>
      </c>
    </row>
    <row r="179" spans="1:7" ht="14.4" x14ac:dyDescent="0.3">
      <c r="A179" s="40" t="s">
        <v>14</v>
      </c>
      <c r="B179" s="41">
        <f>+A52</f>
        <v>6</v>
      </c>
      <c r="C179" s="42">
        <v>54889.440000000002</v>
      </c>
      <c r="D179" s="43">
        <f>+E134</f>
        <v>46</v>
      </c>
      <c r="E179" s="44">
        <f t="shared" ref="E179" si="41">+D179*C179</f>
        <v>2524914.2400000002</v>
      </c>
      <c r="F179" s="44">
        <f t="shared" ref="F179" si="42">+E179*0.15</f>
        <v>378737.136</v>
      </c>
      <c r="G179" s="44">
        <f t="shared" ref="G179" si="43">+E179-F179</f>
        <v>2146177.1040000003</v>
      </c>
    </row>
    <row r="180" spans="1:7" ht="14.4" x14ac:dyDescent="0.3">
      <c r="A180" s="40" t="s">
        <v>15</v>
      </c>
      <c r="B180" s="41">
        <f>+A151</f>
        <v>0</v>
      </c>
      <c r="C180" s="42">
        <v>54889.440000000002</v>
      </c>
      <c r="D180" s="43"/>
      <c r="E180" s="44"/>
      <c r="F180" s="44"/>
      <c r="G180" s="44"/>
    </row>
    <row r="181" spans="1:7" ht="14.4" x14ac:dyDescent="0.3">
      <c r="A181" s="40" t="s">
        <v>16</v>
      </c>
      <c r="B181" s="41">
        <f>+A163</f>
        <v>0</v>
      </c>
      <c r="C181" s="42">
        <v>54889.440000000002</v>
      </c>
      <c r="D181" s="43"/>
      <c r="E181" s="44"/>
      <c r="F181" s="44"/>
      <c r="G181" s="44"/>
    </row>
    <row r="182" spans="1:7" ht="18" x14ac:dyDescent="0.35">
      <c r="A182" s="45" t="s">
        <v>8</v>
      </c>
      <c r="B182" s="46">
        <f>SUM(B170:B181)</f>
        <v>58</v>
      </c>
      <c r="C182" s="45"/>
      <c r="D182" s="46">
        <f>SUM(D170:D181)</f>
        <v>308</v>
      </c>
      <c r="E182" s="47">
        <f>SUM(E170:E181)</f>
        <v>16905947.52</v>
      </c>
      <c r="F182" s="47">
        <f>SUM(F170:F181)</f>
        <v>2535892.128</v>
      </c>
      <c r="G182" s="48">
        <f>SUM(G170:G181)</f>
        <v>14370055.392000003</v>
      </c>
    </row>
    <row r="183" spans="1:7" x14ac:dyDescent="0.25">
      <c r="A183" s="6" t="s">
        <v>25</v>
      </c>
      <c r="B183" s="6"/>
    </row>
  </sheetData>
  <mergeCells count="50">
    <mergeCell ref="A168:G168"/>
    <mergeCell ref="A156:E156"/>
    <mergeCell ref="A164:D164"/>
    <mergeCell ref="A165:E165"/>
    <mergeCell ref="A122:E122"/>
    <mergeCell ref="A135:D135"/>
    <mergeCell ref="F135:G136"/>
    <mergeCell ref="A136:D136"/>
    <mergeCell ref="A139:E139"/>
    <mergeCell ref="A152:D152"/>
    <mergeCell ref="F152:G153"/>
    <mergeCell ref="A153:D153"/>
    <mergeCell ref="A117:D117"/>
    <mergeCell ref="F117:G118"/>
    <mergeCell ref="A118:E118"/>
    <mergeCell ref="A72:D72"/>
    <mergeCell ref="F72:G72"/>
    <mergeCell ref="A73:E73"/>
    <mergeCell ref="A77:E77"/>
    <mergeCell ref="A87:D87"/>
    <mergeCell ref="F87:G88"/>
    <mergeCell ref="A88:E88"/>
    <mergeCell ref="A90:E90"/>
    <mergeCell ref="F100:G100"/>
    <mergeCell ref="A101:E101"/>
    <mergeCell ref="A102:E102"/>
    <mergeCell ref="A105:E105"/>
    <mergeCell ref="A66:E66"/>
    <mergeCell ref="A42:E42"/>
    <mergeCell ref="A44:E44"/>
    <mergeCell ref="A53:D53"/>
    <mergeCell ref="F53:G54"/>
    <mergeCell ref="A54:E54"/>
    <mergeCell ref="A57:E57"/>
    <mergeCell ref="F61:G61"/>
    <mergeCell ref="A62:D62"/>
    <mergeCell ref="F62:G63"/>
    <mergeCell ref="A63:E63"/>
    <mergeCell ref="A64:E64"/>
    <mergeCell ref="A41:D41"/>
    <mergeCell ref="A1:E1"/>
    <mergeCell ref="A2:E2"/>
    <mergeCell ref="A4:E4"/>
    <mergeCell ref="A12:D12"/>
    <mergeCell ref="A13:E13"/>
    <mergeCell ref="A16:E16"/>
    <mergeCell ref="A18:E18"/>
    <mergeCell ref="A30:D30"/>
    <mergeCell ref="A31:E31"/>
    <mergeCell ref="A34:E34"/>
  </mergeCells>
  <phoneticPr fontId="14" type="noConversion"/>
  <pageMargins left="0.7" right="0.7" top="0.75" bottom="0.75" header="0.3" footer="0.3"/>
  <pageSetup scale="52" orientation="portrait" r:id="rId1"/>
  <rowBreaks count="3" manualBreakCount="3">
    <brk id="56" max="9" man="1"/>
    <brk id="103" max="9" man="1"/>
    <brk id="16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 DIETAS (2)</vt:lpstr>
      <vt:lpstr>'2024 DIETAS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Zuniga</dc:creator>
  <cp:lastModifiedBy>Laura Sotela Montero</cp:lastModifiedBy>
  <cp:lastPrinted>2018-10-12T21:23:22Z</cp:lastPrinted>
  <dcterms:created xsi:type="dcterms:W3CDTF">2018-06-06T14:42:52Z</dcterms:created>
  <dcterms:modified xsi:type="dcterms:W3CDTF">2024-11-27T17:16:37Z</dcterms:modified>
</cp:coreProperties>
</file>