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Indice de transparencia  ITSP\2022\Tabla de dietas 2022\"/>
    </mc:Choice>
  </mc:AlternateContent>
  <xr:revisionPtr revIDLastSave="0" documentId="13_ncr:1_{AD77B746-C112-465B-8BE1-9C5BB168C74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1 DIETAS" sheetId="3" r:id="rId1"/>
  </sheets>
  <definedNames>
    <definedName name="_xlnm.Print_Area" localSheetId="0">'2021 DIETAS'!$A$1:$K$216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3" i="3" l="1"/>
  <c r="H174" i="3"/>
  <c r="H175" i="3"/>
  <c r="H176" i="3"/>
  <c r="H172" i="3"/>
  <c r="G173" i="3"/>
  <c r="G174" i="3"/>
  <c r="G175" i="3"/>
  <c r="G176" i="3"/>
  <c r="G172" i="3"/>
  <c r="H166" i="3"/>
  <c r="H150" i="3"/>
  <c r="D194" i="3"/>
  <c r="D193" i="3"/>
  <c r="H140" i="3"/>
  <c r="H141" i="3"/>
  <c r="H142" i="3"/>
  <c r="H143" i="3"/>
  <c r="H144" i="3"/>
  <c r="H145" i="3"/>
  <c r="H146" i="3"/>
  <c r="H147" i="3"/>
  <c r="H148" i="3"/>
  <c r="H139" i="3"/>
  <c r="G140" i="3"/>
  <c r="G141" i="3"/>
  <c r="G142" i="3"/>
  <c r="G143" i="3"/>
  <c r="G144" i="3"/>
  <c r="G145" i="3"/>
  <c r="G146" i="3"/>
  <c r="G147" i="3"/>
  <c r="G148" i="3"/>
  <c r="G139" i="3"/>
  <c r="H157" i="3"/>
  <c r="H158" i="3"/>
  <c r="H159" i="3"/>
  <c r="H160" i="3"/>
  <c r="H161" i="3"/>
  <c r="H162" i="3"/>
  <c r="H163" i="3"/>
  <c r="H164" i="3"/>
  <c r="H156" i="3"/>
  <c r="G157" i="3"/>
  <c r="G158" i="3"/>
  <c r="G159" i="3"/>
  <c r="G160" i="3"/>
  <c r="G161" i="3"/>
  <c r="G162" i="3"/>
  <c r="G163" i="3"/>
  <c r="G164" i="3"/>
  <c r="G156" i="3"/>
  <c r="A132" i="3"/>
  <c r="A117" i="3"/>
  <c r="B191" i="3" s="1"/>
  <c r="D117" i="3"/>
  <c r="H117" i="3"/>
  <c r="D191" i="3" s="1"/>
  <c r="H125" i="3"/>
  <c r="H126" i="3"/>
  <c r="H127" i="3"/>
  <c r="H128" i="3"/>
  <c r="H129" i="3"/>
  <c r="H130" i="3"/>
  <c r="H131" i="3"/>
  <c r="H124" i="3"/>
  <c r="A86" i="3"/>
  <c r="B189" i="3" s="1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 s="1"/>
  <c r="G85" i="3"/>
  <c r="H85" i="3" s="1"/>
  <c r="G78" i="3"/>
  <c r="H78" i="3" s="1"/>
  <c r="H66" i="3"/>
  <c r="H67" i="3"/>
  <c r="H68" i="3"/>
  <c r="H69" i="3"/>
  <c r="H70" i="3"/>
  <c r="H65" i="3"/>
  <c r="G66" i="3"/>
  <c r="G67" i="3"/>
  <c r="G68" i="3"/>
  <c r="G69" i="3"/>
  <c r="G70" i="3"/>
  <c r="G65" i="3"/>
  <c r="G57" i="3"/>
  <c r="H57" i="3" s="1"/>
  <c r="G53" i="3"/>
  <c r="H53" i="3" s="1"/>
  <c r="G54" i="3"/>
  <c r="H54" i="3" s="1"/>
  <c r="G55" i="3"/>
  <c r="H55" i="3" s="1"/>
  <c r="G56" i="3"/>
  <c r="H56" i="3" s="1"/>
  <c r="G52" i="3"/>
  <c r="H52" i="3" s="1"/>
  <c r="H38" i="3"/>
  <c r="H39" i="3"/>
  <c r="H40" i="3"/>
  <c r="H41" i="3"/>
  <c r="H42" i="3"/>
  <c r="H43" i="3"/>
  <c r="H44" i="3"/>
  <c r="H37" i="3"/>
  <c r="A29" i="3"/>
  <c r="B185" i="3" s="1"/>
  <c r="D29" i="3"/>
  <c r="H27" i="3"/>
  <c r="H28" i="3"/>
  <c r="G27" i="3"/>
  <c r="G28" i="3"/>
  <c r="H10" i="3"/>
  <c r="G26" i="3"/>
  <c r="H26" i="3"/>
  <c r="H86" i="3" l="1"/>
  <c r="D189" i="3" s="1"/>
  <c r="F189" i="3" s="1"/>
  <c r="G189" i="3" s="1"/>
  <c r="H102" i="3"/>
  <c r="H132" i="3"/>
  <c r="D192" i="3" s="1"/>
  <c r="H21" i="3"/>
  <c r="H22" i="3"/>
  <c r="H23" i="3"/>
  <c r="H24" i="3"/>
  <c r="H25" i="3"/>
  <c r="G21" i="3"/>
  <c r="G22" i="3"/>
  <c r="G23" i="3"/>
  <c r="G24" i="3"/>
  <c r="G25" i="3"/>
  <c r="H7" i="3"/>
  <c r="H8" i="3"/>
  <c r="H9" i="3"/>
  <c r="H11" i="3"/>
  <c r="G7" i="3"/>
  <c r="G8" i="3"/>
  <c r="G9" i="3"/>
  <c r="G11" i="3"/>
  <c r="H177" i="3"/>
  <c r="D195" i="3" s="1"/>
  <c r="H165" i="3"/>
  <c r="H149" i="3"/>
  <c r="D190" i="3" l="1"/>
  <c r="F190" i="3" s="1"/>
  <c r="H189" i="3"/>
  <c r="H29" i="3"/>
  <c r="F192" i="3"/>
  <c r="G192" i="3" s="1"/>
  <c r="G190" i="3" l="1"/>
  <c r="H190" i="3" s="1"/>
  <c r="H71" i="3"/>
  <c r="H58" i="3"/>
  <c r="D187" i="3" s="1"/>
  <c r="D188" i="3" l="1"/>
  <c r="F195" i="3"/>
  <c r="F194" i="3"/>
  <c r="F193" i="3"/>
  <c r="F191" i="3"/>
  <c r="G191" i="3" s="1"/>
  <c r="F187" i="3"/>
  <c r="A177" i="3"/>
  <c r="B195" i="3" s="1"/>
  <c r="A165" i="3"/>
  <c r="B194" i="3" s="1"/>
  <c r="A149" i="3"/>
  <c r="B192" i="3"/>
  <c r="A102" i="3"/>
  <c r="B190" i="3" s="1"/>
  <c r="H72" i="3"/>
  <c r="A71" i="3"/>
  <c r="B188" i="3" s="1"/>
  <c r="A58" i="3"/>
  <c r="A46" i="3"/>
  <c r="B186" i="3" s="1"/>
  <c r="D185" i="3"/>
  <c r="F185" i="3" s="1"/>
  <c r="G185" i="3" s="1"/>
  <c r="A12" i="3"/>
  <c r="B184" i="3" s="1"/>
  <c r="H6" i="3"/>
  <c r="H12" i="3" s="1"/>
  <c r="G6" i="3"/>
  <c r="F188" i="3" l="1"/>
  <c r="G188" i="3" s="1"/>
  <c r="H188" i="3" s="1"/>
  <c r="B187" i="3"/>
  <c r="B193" i="3"/>
  <c r="D184" i="3"/>
  <c r="H46" i="3"/>
  <c r="H191" i="3"/>
  <c r="G194" i="3"/>
  <c r="H194" i="3" s="1"/>
  <c r="G193" i="3"/>
  <c r="H193" i="3" s="1"/>
  <c r="G187" i="3"/>
  <c r="H187" i="3" s="1"/>
  <c r="G195" i="3"/>
  <c r="H192" i="3"/>
  <c r="H185" i="3"/>
  <c r="B196" i="3" l="1"/>
  <c r="D186" i="3"/>
  <c r="D196" i="3" s="1"/>
  <c r="H195" i="3"/>
  <c r="H196" i="3" s="1"/>
  <c r="F184" i="3"/>
  <c r="G184" i="3" s="1"/>
  <c r="F186" i="3" l="1"/>
  <c r="G186" i="3" s="1"/>
  <c r="H186" i="3" s="1"/>
  <c r="H184" i="3"/>
  <c r="G196" i="3" l="1"/>
  <c r="F196" i="3"/>
</calcChain>
</file>

<file path=xl/sharedStrings.xml><?xml version="1.0" encoding="utf-8"?>
<sst xmlns="http://schemas.openxmlformats.org/spreadsheetml/2006/main" count="247" uniqueCount="148">
  <si>
    <t>N° SESIONES</t>
  </si>
  <si>
    <t>CANTIDAD ASISTENCIA DE DIRECTIVOS</t>
  </si>
  <si>
    <t>MES</t>
  </si>
  <si>
    <t xml:space="preserve">Enero </t>
  </si>
  <si>
    <t>Febrero</t>
  </si>
  <si>
    <t>Marzo</t>
  </si>
  <si>
    <t>Abril</t>
  </si>
  <si>
    <t xml:space="preserve">Mayo </t>
  </si>
  <si>
    <t>Total</t>
  </si>
  <si>
    <t>FECHA DE  DE SESIÓN</t>
  </si>
  <si>
    <t>TOTAL DE CANTIDAD DE DIETAS PAGADAS A DIRECTIVOS</t>
  </si>
  <si>
    <t>Junio</t>
  </si>
  <si>
    <t>Julio</t>
  </si>
  <si>
    <t>Agosto</t>
  </si>
  <si>
    <t>Septiembre</t>
  </si>
  <si>
    <t>Octubre</t>
  </si>
  <si>
    <t>Noviembre</t>
  </si>
  <si>
    <t>Diciembre</t>
  </si>
  <si>
    <t>NO. SESIONES EFECTUADAS</t>
  </si>
  <si>
    <t>TOTAL DE ASISTENTES</t>
  </si>
  <si>
    <t>HORA DE SESION</t>
  </si>
  <si>
    <t>DIETAS  DIRECTIVOS POR MES  SEGÚN CANTIDAD DE DIRECTIVOS PRESENTES Y MONTOS DE DIETAS PAGADAS</t>
  </si>
  <si>
    <t>MONTO DE DIETA</t>
  </si>
  <si>
    <t>NO DE DIETAS PAGADAS</t>
  </si>
  <si>
    <t>TOTAL DIETAS COLONES</t>
  </si>
  <si>
    <t>IMPUESTO DE LA RENTA</t>
  </si>
  <si>
    <t>MONTO DEPOSITADO</t>
  </si>
  <si>
    <t xml:space="preserve"> (*) Unicamente se pagan 8 sesiones maximo por mes.</t>
  </si>
  <si>
    <t>** se realiza  dentro de la jornada  laboral por los que no se cancelan dietas a los representantes del MOPT.</t>
  </si>
  <si>
    <t>MINISTRO O VICEMINISTRO EN CALIDAD DE MINISTRO (*)</t>
  </si>
  <si>
    <t>*No se reconoce pago de dietas al Presidente de conformidad con el artículo 12 de la Ley No. 7798</t>
  </si>
  <si>
    <t xml:space="preserve">(-) No se reconoce pago de un directivo por fungir como ministro en esta sesión. </t>
  </si>
  <si>
    <t xml:space="preserve">RESUMEN ANUAL SESIONES EFECTUADAS Y PAGADAS   2019 </t>
  </si>
  <si>
    <t>001-22</t>
  </si>
  <si>
    <t>002-22</t>
  </si>
  <si>
    <t>005-22</t>
  </si>
  <si>
    <t>003-22</t>
  </si>
  <si>
    <t>004-22</t>
  </si>
  <si>
    <t>006-22</t>
  </si>
  <si>
    <t>007-22</t>
  </si>
  <si>
    <t>008-22</t>
  </si>
  <si>
    <t>010-22</t>
  </si>
  <si>
    <t>011-22</t>
  </si>
  <si>
    <t>012-22</t>
  </si>
  <si>
    <t>013-22</t>
  </si>
  <si>
    <t>014-22</t>
  </si>
  <si>
    <t>DICIEMBRE 2022</t>
  </si>
  <si>
    <t>NOVIEMBRE 2022</t>
  </si>
  <si>
    <t>OCTUBRE 2022</t>
  </si>
  <si>
    <t>SETIEMBRE 2022</t>
  </si>
  <si>
    <t>AGOSTO  2022</t>
  </si>
  <si>
    <t>JULIO  2022</t>
  </si>
  <si>
    <t>JUNIO  2022</t>
  </si>
  <si>
    <t>MAYO  2022</t>
  </si>
  <si>
    <t>ABRIL 2022</t>
  </si>
  <si>
    <t>MARZO 2022</t>
  </si>
  <si>
    <t>009-22 *</t>
  </si>
  <si>
    <t>* Retiro anticipado de directivo, no se cancela la asistencia.</t>
  </si>
  <si>
    <t>ENER0 2022</t>
  </si>
  <si>
    <t>FEBRERO 2022</t>
  </si>
  <si>
    <t>015-22</t>
  </si>
  <si>
    <t>016-22</t>
  </si>
  <si>
    <t>017-22</t>
  </si>
  <si>
    <t>018-22</t>
  </si>
  <si>
    <t>019-22</t>
  </si>
  <si>
    <t>020-22</t>
  </si>
  <si>
    <t>021-22</t>
  </si>
  <si>
    <t>022-22</t>
  </si>
  <si>
    <t>023-22</t>
  </si>
  <si>
    <t>*Únicamente se reconocen 8 dietas mensuales.</t>
  </si>
  <si>
    <t>*</t>
  </si>
  <si>
    <t>024-22</t>
  </si>
  <si>
    <t>025-22</t>
  </si>
  <si>
    <t>026-22</t>
  </si>
  <si>
    <t>027-22</t>
  </si>
  <si>
    <t>028-22</t>
  </si>
  <si>
    <t>029-22</t>
  </si>
  <si>
    <t>030-22</t>
  </si>
  <si>
    <t>031-22</t>
  </si>
  <si>
    <t>032-22</t>
  </si>
  <si>
    <t>033-22</t>
  </si>
  <si>
    <t>034-22</t>
  </si>
  <si>
    <t>035-22</t>
  </si>
  <si>
    <t xml:space="preserve">*No se reconoce pago de dietas al Presidente de conformidad con el artículo 12 de la Ley No. 7798. </t>
  </si>
  <si>
    <t>*** A partir de la sesión 32-2022 la señora Angela Mata Montero, se incorpora como nueva directora del Consejo, en sustitución del señor Berny Vargas.</t>
  </si>
  <si>
    <t>036-22</t>
  </si>
  <si>
    <t>037-22</t>
  </si>
  <si>
    <t>038-22</t>
  </si>
  <si>
    <t>039-22</t>
  </si>
  <si>
    <t>040-22</t>
  </si>
  <si>
    <t>041-22</t>
  </si>
  <si>
    <t>042-22</t>
  </si>
  <si>
    <t>043-22</t>
  </si>
  <si>
    <t>A partir de la sesión 37-2022 el señor Alejandro Guillen Guardia se incorpora como nuevo director en sustitución del señor Tomás Figueroa Malavassi .</t>
  </si>
  <si>
    <t>044-22</t>
  </si>
  <si>
    <t>045-22</t>
  </si>
  <si>
    <t>046-22</t>
  </si>
  <si>
    <t>047-22</t>
  </si>
  <si>
    <t>049-22</t>
  </si>
  <si>
    <t>050-22</t>
  </si>
  <si>
    <t>051-22</t>
  </si>
  <si>
    <t>052-22</t>
  </si>
  <si>
    <t>048-22</t>
  </si>
  <si>
    <t>053-22</t>
  </si>
  <si>
    <t>054-22</t>
  </si>
  <si>
    <t>055-22</t>
  </si>
  <si>
    <t>056-22</t>
  </si>
  <si>
    <t>057-22</t>
  </si>
  <si>
    <t>058-22</t>
  </si>
  <si>
    <t>059-22</t>
  </si>
  <si>
    <t>060-22</t>
  </si>
  <si>
    <t>061-22</t>
  </si>
  <si>
    <t>062-22</t>
  </si>
  <si>
    <t>063-22</t>
  </si>
  <si>
    <t>064-22</t>
  </si>
  <si>
    <t>065-22</t>
  </si>
  <si>
    <t>066-22</t>
  </si>
  <si>
    <t>067-22</t>
  </si>
  <si>
    <t>068-22</t>
  </si>
  <si>
    <t>12 MD</t>
  </si>
  <si>
    <t>No se tramita por superposición de horario (**)</t>
  </si>
  <si>
    <t>** no se tramita por superposición horaria.</t>
  </si>
  <si>
    <t>***Únicamente se reconocen 8 dietas mensuales.</t>
  </si>
  <si>
    <t>***</t>
  </si>
  <si>
    <t>069-22</t>
  </si>
  <si>
    <t>070-22</t>
  </si>
  <si>
    <t>071-22</t>
  </si>
  <si>
    <t>072-22</t>
  </si>
  <si>
    <t>073-22</t>
  </si>
  <si>
    <t>074-22</t>
  </si>
  <si>
    <t>075-22</t>
  </si>
  <si>
    <t>077-22</t>
  </si>
  <si>
    <t>080-22</t>
  </si>
  <si>
    <t>081-22</t>
  </si>
  <si>
    <t>082-22</t>
  </si>
  <si>
    <t>083-22</t>
  </si>
  <si>
    <t>084-22</t>
  </si>
  <si>
    <t>085-22</t>
  </si>
  <si>
    <t>086-22</t>
  </si>
  <si>
    <t>079-22</t>
  </si>
  <si>
    <t>087-22</t>
  </si>
  <si>
    <t>076-22</t>
  </si>
  <si>
    <t>078-22</t>
  </si>
  <si>
    <t>088-22</t>
  </si>
  <si>
    <t>089-22</t>
  </si>
  <si>
    <t>090-22</t>
  </si>
  <si>
    <t>091-22</t>
  </si>
  <si>
    <t>092-22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</si>
</sst>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₡&quot;#,##0.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4" borderId="0" applyNumberFormat="0" applyBorder="0" applyAlignment="0" applyProtection="0"/>
  </cellStyleXfs>
  <cellXfs count="80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2" borderId="1" xfId="1" applyFont="1" applyBorder="1" applyAlignment="1">
      <alignment horizontal="center"/>
    </xf>
    <xf numFmtId="14" fontId="4" fillId="2" borderId="1" xfId="1" applyNumberFormat="1" applyFont="1" applyBorder="1"/>
    <xf numFmtId="0" fontId="4" fillId="2" borderId="1" xfId="1" applyNumberFormat="1" applyFont="1" applyBorder="1" applyAlignment="1">
      <alignment horizontal="center"/>
    </xf>
    <xf numFmtId="0" fontId="4" fillId="2" borderId="1" xfId="1" applyFont="1" applyBorder="1" applyAlignment="1">
      <alignment horizontal="center" wrapText="1"/>
    </xf>
    <xf numFmtId="0" fontId="4" fillId="2" borderId="1" xfId="1" applyFont="1" applyBorder="1" applyAlignment="1">
      <alignment wrapText="1"/>
    </xf>
    <xf numFmtId="0" fontId="4" fillId="7" borderId="6" xfId="0" applyFont="1" applyFill="1" applyBorder="1" applyAlignment="1">
      <alignment horizontal="center" vertical="center"/>
    </xf>
    <xf numFmtId="14" fontId="4" fillId="7" borderId="6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3" borderId="12" xfId="0" applyFill="1" applyBorder="1"/>
    <xf numFmtId="1" fontId="5" fillId="3" borderId="13" xfId="0" applyNumberFormat="1" applyFon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3" borderId="14" xfId="0" applyFill="1" applyBorder="1"/>
    <xf numFmtId="1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5" xfId="0" applyNumberFormat="1" applyFill="1" applyBorder="1"/>
    <xf numFmtId="0" fontId="0" fillId="3" borderId="16" xfId="0" applyFill="1" applyBorder="1"/>
    <xf numFmtId="1" fontId="5" fillId="3" borderId="17" xfId="0" applyNumberFormat="1" applyFont="1" applyFill="1" applyBorder="1" applyAlignment="1">
      <alignment horizontal="center"/>
    </xf>
    <xf numFmtId="0" fontId="0" fillId="6" borderId="18" xfId="0" applyFill="1" applyBorder="1"/>
    <xf numFmtId="1" fontId="3" fillId="6" borderId="19" xfId="0" applyNumberFormat="1" applyFont="1" applyFill="1" applyBorder="1" applyAlignment="1">
      <alignment horizontal="center"/>
    </xf>
    <xf numFmtId="0" fontId="0" fillId="6" borderId="19" xfId="0" applyFill="1" applyBorder="1"/>
    <xf numFmtId="164" fontId="3" fillId="6" borderId="20" xfId="0" applyNumberFormat="1" applyFont="1" applyFill="1" applyBorder="1" applyAlignment="1">
      <alignment horizontal="center"/>
    </xf>
    <xf numFmtId="0" fontId="10" fillId="0" borderId="0" xfId="0" applyFont="1"/>
    <xf numFmtId="14" fontId="10" fillId="0" borderId="0" xfId="0" applyNumberFormat="1" applyFont="1"/>
    <xf numFmtId="0" fontId="9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3" fillId="0" borderId="0" xfId="0" applyFont="1"/>
    <xf numFmtId="0" fontId="12" fillId="0" borderId="1" xfId="0" applyFont="1" applyBorder="1" applyAlignment="1">
      <alignment horizontal="center"/>
    </xf>
    <xf numFmtId="164" fontId="6" fillId="6" borderId="1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4" fillId="3" borderId="1" xfId="1" applyFont="1" applyFill="1" applyBorder="1" applyAlignment="1">
      <alignment horizontal="center"/>
    </xf>
    <xf numFmtId="14" fontId="4" fillId="3" borderId="1" xfId="1" applyNumberFormat="1" applyFont="1" applyFill="1" applyBorder="1"/>
    <xf numFmtId="0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" xfId="1" applyFont="1" applyFill="1" applyBorder="1" applyAlignment="1">
      <alignment wrapText="1"/>
    </xf>
    <xf numFmtId="0" fontId="15" fillId="3" borderId="1" xfId="1" applyFont="1" applyFill="1" applyBorder="1" applyAlignment="1">
      <alignment horizontal="center"/>
    </xf>
    <xf numFmtId="0" fontId="0" fillId="5" borderId="14" xfId="0" applyFill="1" applyBorder="1"/>
    <xf numFmtId="1" fontId="5" fillId="5" borderId="10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164" fontId="9" fillId="5" borderId="10" xfId="0" applyNumberFormat="1" applyFont="1" applyFill="1" applyBorder="1"/>
    <xf numFmtId="164" fontId="9" fillId="5" borderId="11" xfId="0" applyNumberFormat="1" applyFont="1" applyFill="1" applyBorder="1"/>
    <xf numFmtId="164" fontId="0" fillId="5" borderId="15" xfId="0" applyNumberFormat="1" applyFill="1" applyBorder="1"/>
    <xf numFmtId="0" fontId="13" fillId="0" borderId="0" xfId="0" applyFont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Font="1"/>
    <xf numFmtId="0" fontId="16" fillId="0" borderId="0" xfId="0" applyFont="1" applyAlignment="1">
      <alignment horizontal="left" vertical="top"/>
    </xf>
    <xf numFmtId="0" fontId="0" fillId="0" borderId="1" xfId="0" applyBorder="1"/>
    <xf numFmtId="0" fontId="12" fillId="3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49" fontId="6" fillId="4" borderId="2" xfId="2" applyNumberFormat="1" applyFont="1" applyBorder="1" applyAlignment="1">
      <alignment horizontal="center"/>
    </xf>
    <xf numFmtId="0" fontId="0" fillId="0" borderId="21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4" fillId="2" borderId="0" xfId="1" applyFont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</cellXfs>
  <cellStyles count="3">
    <cellStyle name="40% - Énfasis5" xfId="2" builtinId="47"/>
    <cellStyle name="Énfasis5" xfId="1" builtinId="45"/>
    <cellStyle name="Normal" xfId="0" builtinId="0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CR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DIETAS'!$H$183</c:f>
              <c:strCache>
                <c:ptCount val="1"/>
                <c:pt idx="0">
                  <c:v>MONTO DEPOSITADO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69-4011-B0B7-62ABB48082B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69-4011-B0B7-62ABB48082B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D-4D89-88BE-9EA7F72D086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D-4D89-88BE-9EA7F72D086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950-4EA9-A865-E4978F94E4C2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950-4EA9-A865-E4978F94E4C2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B694-4163-B9DA-FFCF00A7C772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B694-4163-B9DA-FFCF00A7C772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B694-4163-B9DA-FFCF00A7C772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953-4B6D-BA10-0FD5FEF4F29A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8953-4B6D-BA10-0FD5FEF4F29A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 DIETAS'!$A$184:$A$195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 DIETAS'!$H$184:$H$195</c:f>
              <c:numCache>
                <c:formatCode>"₡"#,##0.00</c:formatCode>
                <c:ptCount val="12"/>
                <c:pt idx="0">
                  <c:v>1497033.5830000001</c:v>
                </c:pt>
                <c:pt idx="1">
                  <c:v>2069428.7764999999</c:v>
                </c:pt>
                <c:pt idx="2">
                  <c:v>2113459.176</c:v>
                </c:pt>
                <c:pt idx="3">
                  <c:v>1541063.9824999999</c:v>
                </c:pt>
                <c:pt idx="4">
                  <c:v>1585094.382</c:v>
                </c:pt>
                <c:pt idx="5">
                  <c:v>1937337.5780000002</c:v>
                </c:pt>
                <c:pt idx="6">
                  <c:v>1933121.0255000002</c:v>
                </c:pt>
                <c:pt idx="7">
                  <c:v>2069428.7764999999</c:v>
                </c:pt>
                <c:pt idx="8">
                  <c:v>1761215.98</c:v>
                </c:pt>
                <c:pt idx="9">
                  <c:v>2069428.7764999999</c:v>
                </c:pt>
                <c:pt idx="10">
                  <c:v>2113459.176</c:v>
                </c:pt>
                <c:pt idx="11">
                  <c:v>1100759.9875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EA2-9255-0362000A18A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07203894881624"/>
          <c:y val="0.17633130612173173"/>
          <c:w val="0.11327634438937195"/>
          <c:h val="0.78566159144896897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NO. SESIONES EFECTUADAS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'2021 DIETAS'!$B$183</c:f>
              <c:strCache>
                <c:ptCount val="1"/>
                <c:pt idx="0">
                  <c:v>NO. SESIONES EFECTUADAS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 DIETAS'!$A$184:$A$195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'2021 DIETAS'!$B$184:$B$195</c:f>
              <c:numCache>
                <c:formatCode>0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8-4393-9159-952B7E63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92337680"/>
        <c:axId val="1092340176"/>
        <c:axId val="0"/>
      </c:bar3DChart>
      <c:catAx>
        <c:axId val="109233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92340176"/>
        <c:crosses val="autoZero"/>
        <c:auto val="1"/>
        <c:lblAlgn val="ctr"/>
        <c:lblOffset val="100"/>
        <c:noMultiLvlLbl val="0"/>
      </c:catAx>
      <c:valAx>
        <c:axId val="10923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9233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198</xdr:row>
      <xdr:rowOff>7620</xdr:rowOff>
    </xdr:from>
    <xdr:to>
      <xdr:col>5</xdr:col>
      <xdr:colOff>678180</xdr:colOff>
      <xdr:row>215</xdr:row>
      <xdr:rowOff>60960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</xdr:colOff>
      <xdr:row>198</xdr:row>
      <xdr:rowOff>0</xdr:rowOff>
    </xdr:from>
    <xdr:to>
      <xdr:col>10</xdr:col>
      <xdr:colOff>358140</xdr:colOff>
      <xdr:row>215</xdr:row>
      <xdr:rowOff>45720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86" zoomScaleNormal="100" zoomScaleSheetLayoutView="98" workbookViewId="0">
      <selection activeCell="F218" sqref="F218"/>
    </sheetView>
  </sheetViews>
  <sheetFormatPr baseColWidth="10" defaultColWidth="11.453125" defaultRowHeight="14.5" x14ac:dyDescent="0.35"/>
  <cols>
    <col min="1" max="1" width="22.54296875" customWidth="1"/>
    <col min="2" max="2" width="13.54296875" customWidth="1"/>
    <col min="3" max="3" width="16.81640625" customWidth="1"/>
    <col min="4" max="4" width="16.1796875" customWidth="1"/>
    <col min="5" max="5" width="16.1796875" style="1" customWidth="1"/>
    <col min="6" max="6" width="15.453125" customWidth="1"/>
    <col min="7" max="7" width="17.26953125" customWidth="1"/>
    <col min="8" max="8" width="22.6328125" customWidth="1"/>
    <col min="9" max="9" width="18.81640625" customWidth="1"/>
  </cols>
  <sheetData>
    <row r="1" spans="1:9" ht="33.5" x14ac:dyDescent="0.35">
      <c r="A1" s="76">
        <v>2022</v>
      </c>
      <c r="B1" s="76"/>
      <c r="C1" s="76"/>
      <c r="D1" s="76"/>
      <c r="E1" s="76"/>
      <c r="F1" s="76"/>
      <c r="G1" s="76"/>
      <c r="H1" s="76"/>
    </row>
    <row r="2" spans="1:9" x14ac:dyDescent="0.35">
      <c r="A2" s="74" t="s">
        <v>21</v>
      </c>
      <c r="B2" s="74"/>
      <c r="C2" s="74"/>
      <c r="D2" s="74"/>
      <c r="E2" s="74"/>
      <c r="F2" s="74"/>
      <c r="G2" s="74"/>
      <c r="H2" s="74"/>
    </row>
    <row r="3" spans="1:9" x14ac:dyDescent="0.35">
      <c r="A3" s="6"/>
      <c r="B3" s="6"/>
      <c r="C3" s="6"/>
      <c r="D3" s="6"/>
      <c r="E3" s="6"/>
      <c r="F3" s="6"/>
      <c r="G3" s="6"/>
      <c r="H3" s="6"/>
    </row>
    <row r="4" spans="1:9" ht="15.5" x14ac:dyDescent="0.35">
      <c r="A4" s="69" t="s">
        <v>58</v>
      </c>
      <c r="B4" s="69"/>
      <c r="C4" s="69"/>
      <c r="D4" s="69"/>
      <c r="E4" s="69"/>
      <c r="F4" s="69"/>
      <c r="G4" s="69"/>
      <c r="H4" s="69"/>
    </row>
    <row r="5" spans="1:9" ht="58" x14ac:dyDescent="0.35">
      <c r="A5" s="2" t="s">
        <v>0</v>
      </c>
      <c r="B5" s="3" t="s">
        <v>9</v>
      </c>
      <c r="C5" s="3" t="s">
        <v>20</v>
      </c>
      <c r="D5" s="2" t="s">
        <v>1</v>
      </c>
      <c r="E5" s="2"/>
      <c r="F5" s="5" t="s">
        <v>29</v>
      </c>
      <c r="G5" s="2" t="s">
        <v>19</v>
      </c>
      <c r="H5" s="2" t="s">
        <v>10</v>
      </c>
    </row>
    <row r="6" spans="1:9" ht="15.5" x14ac:dyDescent="0.35">
      <c r="A6" s="62" t="s">
        <v>33</v>
      </c>
      <c r="B6" s="35"/>
      <c r="C6" s="36"/>
      <c r="D6" s="38">
        <v>6</v>
      </c>
      <c r="E6" s="38"/>
      <c r="F6" s="38"/>
      <c r="G6" s="34">
        <f>+F6+D6</f>
        <v>6</v>
      </c>
      <c r="H6" s="38">
        <f>+D6</f>
        <v>6</v>
      </c>
    </row>
    <row r="7" spans="1:9" ht="15.5" x14ac:dyDescent="0.35">
      <c r="A7" s="62" t="s">
        <v>34</v>
      </c>
      <c r="B7" s="35"/>
      <c r="C7" s="36"/>
      <c r="D7" s="38">
        <v>6</v>
      </c>
      <c r="E7" s="38"/>
      <c r="F7" s="38"/>
      <c r="G7" s="34">
        <f t="shared" ref="G7:G11" si="0">+F7+D7</f>
        <v>6</v>
      </c>
      <c r="H7" s="38">
        <f t="shared" ref="H7:H11" si="1">+D7</f>
        <v>6</v>
      </c>
    </row>
    <row r="8" spans="1:9" ht="15.5" x14ac:dyDescent="0.35">
      <c r="A8" s="62" t="s">
        <v>36</v>
      </c>
      <c r="B8" s="35"/>
      <c r="C8" s="36"/>
      <c r="D8" s="38">
        <v>5</v>
      </c>
      <c r="E8" s="38"/>
      <c r="F8" s="38"/>
      <c r="G8" s="34">
        <f t="shared" si="0"/>
        <v>5</v>
      </c>
      <c r="H8" s="38">
        <f t="shared" si="1"/>
        <v>5</v>
      </c>
    </row>
    <row r="9" spans="1:9" ht="18.5" x14ac:dyDescent="0.45">
      <c r="A9" s="62" t="s">
        <v>37</v>
      </c>
      <c r="B9" s="35"/>
      <c r="C9" s="36"/>
      <c r="D9" s="38">
        <v>5</v>
      </c>
      <c r="E9" s="38"/>
      <c r="F9" s="38"/>
      <c r="G9" s="34">
        <f t="shared" si="0"/>
        <v>5</v>
      </c>
      <c r="H9" s="38">
        <f t="shared" si="1"/>
        <v>5</v>
      </c>
      <c r="I9" s="37"/>
    </row>
    <row r="10" spans="1:9" s="1" customFormat="1" ht="18.5" x14ac:dyDescent="0.45">
      <c r="A10" s="62" t="s">
        <v>35</v>
      </c>
      <c r="B10" s="35"/>
      <c r="C10" s="36"/>
      <c r="D10" s="38">
        <v>6</v>
      </c>
      <c r="E10" s="38"/>
      <c r="F10" s="38"/>
      <c r="G10" s="34">
        <v>6</v>
      </c>
      <c r="H10" s="38">
        <f t="shared" si="1"/>
        <v>6</v>
      </c>
      <c r="I10" s="37"/>
    </row>
    <row r="11" spans="1:9" ht="15.5" x14ac:dyDescent="0.35">
      <c r="A11" s="62" t="s">
        <v>38</v>
      </c>
      <c r="B11" s="35"/>
      <c r="C11" s="36"/>
      <c r="D11" s="38">
        <v>6</v>
      </c>
      <c r="E11" s="38"/>
      <c r="F11" s="38"/>
      <c r="G11" s="34">
        <f t="shared" si="0"/>
        <v>6</v>
      </c>
      <c r="H11" s="38">
        <f t="shared" si="1"/>
        <v>6</v>
      </c>
    </row>
    <row r="12" spans="1:9" x14ac:dyDescent="0.35">
      <c r="A12" s="7">
        <f>+COUNTA(A6:A11)</f>
        <v>6</v>
      </c>
      <c r="B12" s="8"/>
      <c r="C12" s="9"/>
      <c r="D12" s="10"/>
      <c r="E12" s="10"/>
      <c r="F12" s="11"/>
      <c r="G12" s="7"/>
      <c r="H12" s="7">
        <f>SUM(H6:H11)</f>
        <v>34</v>
      </c>
    </row>
    <row r="13" spans="1:9" ht="15.5" x14ac:dyDescent="0.35">
      <c r="A13" s="70" t="s">
        <v>30</v>
      </c>
      <c r="B13" s="70"/>
      <c r="C13" s="70"/>
      <c r="D13" s="70"/>
      <c r="E13" s="70"/>
      <c r="F13" s="70"/>
      <c r="G13" s="70"/>
      <c r="H13" s="4"/>
    </row>
    <row r="14" spans="1:9" x14ac:dyDescent="0.35">
      <c r="A14" s="72" t="s">
        <v>28</v>
      </c>
      <c r="B14" s="72"/>
      <c r="C14" s="72"/>
      <c r="D14" s="72"/>
      <c r="E14" s="72"/>
      <c r="F14" s="72"/>
      <c r="G14" s="72"/>
      <c r="H14" s="72"/>
    </row>
    <row r="15" spans="1:9" x14ac:dyDescent="0.35">
      <c r="A15" t="s">
        <v>31</v>
      </c>
    </row>
    <row r="17" spans="1:8" x14ac:dyDescent="0.35">
      <c r="A17" s="74" t="s">
        <v>21</v>
      </c>
      <c r="B17" s="74"/>
      <c r="C17" s="74"/>
      <c r="D17" s="74"/>
      <c r="E17" s="74"/>
      <c r="F17" s="74"/>
      <c r="G17" s="74"/>
      <c r="H17" s="74"/>
    </row>
    <row r="18" spans="1:8" x14ac:dyDescent="0.35">
      <c r="A18" s="6"/>
      <c r="B18" s="6"/>
      <c r="C18" s="6"/>
      <c r="D18" s="6"/>
      <c r="E18" s="6"/>
      <c r="F18" s="6"/>
      <c r="G18" s="6"/>
      <c r="H18" s="6"/>
    </row>
    <row r="19" spans="1:8" ht="15.5" x14ac:dyDescent="0.35">
      <c r="A19" s="69" t="s">
        <v>59</v>
      </c>
      <c r="B19" s="69"/>
      <c r="C19" s="69"/>
      <c r="D19" s="69"/>
      <c r="E19" s="69"/>
      <c r="F19" s="69"/>
      <c r="G19" s="69"/>
      <c r="H19" s="69"/>
    </row>
    <row r="20" spans="1:8" ht="58" x14ac:dyDescent="0.35">
      <c r="A20" s="2" t="s">
        <v>0</v>
      </c>
      <c r="B20" s="3" t="s">
        <v>9</v>
      </c>
      <c r="C20" s="3" t="s">
        <v>20</v>
      </c>
      <c r="D20" s="2" t="s">
        <v>1</v>
      </c>
      <c r="E20" s="2"/>
      <c r="F20" s="5" t="s">
        <v>29</v>
      </c>
      <c r="G20" s="2" t="s">
        <v>19</v>
      </c>
      <c r="H20" s="2" t="s">
        <v>10</v>
      </c>
    </row>
    <row r="21" spans="1:8" ht="15.5" x14ac:dyDescent="0.35">
      <c r="A21" s="62" t="s">
        <v>39</v>
      </c>
      <c r="B21" s="35"/>
      <c r="C21" s="36"/>
      <c r="D21" s="38">
        <v>6</v>
      </c>
      <c r="E21" s="38"/>
      <c r="F21" s="38"/>
      <c r="G21" s="34">
        <f t="shared" ref="G21:G28" si="2">+F21+D21</f>
        <v>6</v>
      </c>
      <c r="H21" s="38">
        <f t="shared" ref="H21:H28" si="3">+D21</f>
        <v>6</v>
      </c>
    </row>
    <row r="22" spans="1:8" ht="15.5" x14ac:dyDescent="0.35">
      <c r="A22" s="62" t="s">
        <v>40</v>
      </c>
      <c r="B22" s="35"/>
      <c r="C22" s="36"/>
      <c r="D22" s="38">
        <v>6</v>
      </c>
      <c r="E22" s="38"/>
      <c r="F22" s="38"/>
      <c r="G22" s="34">
        <f t="shared" si="2"/>
        <v>6</v>
      </c>
      <c r="H22" s="38">
        <f t="shared" si="3"/>
        <v>6</v>
      </c>
    </row>
    <row r="23" spans="1:8" ht="15.5" x14ac:dyDescent="0.35">
      <c r="A23" s="62" t="s">
        <v>56</v>
      </c>
      <c r="B23" s="35"/>
      <c r="C23" s="36"/>
      <c r="D23" s="38">
        <v>5</v>
      </c>
      <c r="E23" s="38"/>
      <c r="F23" s="38"/>
      <c r="G23" s="34">
        <f t="shared" si="2"/>
        <v>5</v>
      </c>
      <c r="H23" s="38">
        <f t="shared" si="3"/>
        <v>5</v>
      </c>
    </row>
    <row r="24" spans="1:8" ht="15.5" x14ac:dyDescent="0.35">
      <c r="A24" s="62" t="s">
        <v>41</v>
      </c>
      <c r="B24" s="35"/>
      <c r="C24" s="36"/>
      <c r="D24" s="38">
        <v>6</v>
      </c>
      <c r="E24" s="38"/>
      <c r="F24" s="38"/>
      <c r="G24" s="34">
        <f t="shared" si="2"/>
        <v>6</v>
      </c>
      <c r="H24" s="38">
        <f t="shared" si="3"/>
        <v>6</v>
      </c>
    </row>
    <row r="25" spans="1:8" ht="15.5" x14ac:dyDescent="0.35">
      <c r="A25" s="62" t="s">
        <v>42</v>
      </c>
      <c r="B25" s="35"/>
      <c r="C25" s="36"/>
      <c r="D25" s="38">
        <v>6</v>
      </c>
      <c r="E25" s="38"/>
      <c r="F25" s="38"/>
      <c r="G25" s="34">
        <f t="shared" si="2"/>
        <v>6</v>
      </c>
      <c r="H25" s="38">
        <f t="shared" si="3"/>
        <v>6</v>
      </c>
    </row>
    <row r="26" spans="1:8" s="1" customFormat="1" ht="15.5" x14ac:dyDescent="0.35">
      <c r="A26" s="62" t="s">
        <v>43</v>
      </c>
      <c r="B26" s="35"/>
      <c r="C26" s="36"/>
      <c r="D26" s="38">
        <v>6</v>
      </c>
      <c r="E26" s="38"/>
      <c r="F26" s="38"/>
      <c r="G26" s="34">
        <f t="shared" si="2"/>
        <v>6</v>
      </c>
      <c r="H26" s="38">
        <f t="shared" si="3"/>
        <v>6</v>
      </c>
    </row>
    <row r="27" spans="1:8" s="1" customFormat="1" ht="15.5" x14ac:dyDescent="0.35">
      <c r="A27" s="62" t="s">
        <v>44</v>
      </c>
      <c r="B27" s="35"/>
      <c r="C27" s="36"/>
      <c r="D27" s="38">
        <v>6</v>
      </c>
      <c r="E27" s="38"/>
      <c r="F27" s="38"/>
      <c r="G27" s="34">
        <f t="shared" si="2"/>
        <v>6</v>
      </c>
      <c r="H27" s="38">
        <f t="shared" si="3"/>
        <v>6</v>
      </c>
    </row>
    <row r="28" spans="1:8" s="1" customFormat="1" ht="15.5" x14ac:dyDescent="0.35">
      <c r="A28" s="62" t="s">
        <v>45</v>
      </c>
      <c r="B28" s="35"/>
      <c r="C28" s="36"/>
      <c r="D28" s="38">
        <v>6</v>
      </c>
      <c r="E28" s="38"/>
      <c r="F28" s="38"/>
      <c r="G28" s="34">
        <f t="shared" si="2"/>
        <v>6</v>
      </c>
      <c r="H28" s="38">
        <f t="shared" si="3"/>
        <v>6</v>
      </c>
    </row>
    <row r="29" spans="1:8" x14ac:dyDescent="0.35">
      <c r="A29" s="7">
        <f>+COUNTA(A21:A28)</f>
        <v>8</v>
      </c>
      <c r="B29" s="8"/>
      <c r="C29" s="9"/>
      <c r="D29" s="10">
        <f>SUM(D21:D28)</f>
        <v>47</v>
      </c>
      <c r="E29" s="10"/>
      <c r="F29" s="11"/>
      <c r="G29" s="7"/>
      <c r="H29" s="7">
        <f>SUM(H21:H28)</f>
        <v>47</v>
      </c>
    </row>
    <row r="30" spans="1:8" s="1" customFormat="1" x14ac:dyDescent="0.35">
      <c r="A30" s="47"/>
      <c r="B30" s="48"/>
      <c r="C30" s="49"/>
      <c r="D30" s="50"/>
      <c r="E30" s="50"/>
      <c r="F30" s="51"/>
      <c r="G30" s="47"/>
      <c r="H30" s="52"/>
    </row>
    <row r="31" spans="1:8" ht="15.5" x14ac:dyDescent="0.35">
      <c r="A31" s="72" t="s">
        <v>57</v>
      </c>
      <c r="B31" s="72"/>
      <c r="C31" s="72"/>
      <c r="D31" s="72"/>
      <c r="E31" s="72"/>
      <c r="F31" s="72"/>
      <c r="G31" s="72"/>
      <c r="H31" s="4"/>
    </row>
    <row r="32" spans="1:8" x14ac:dyDescent="0.35">
      <c r="A32" s="72"/>
      <c r="B32" s="72"/>
      <c r="C32" s="72"/>
      <c r="D32" s="72"/>
      <c r="E32" s="72"/>
      <c r="F32" s="72"/>
      <c r="G32" s="72"/>
      <c r="H32" s="72"/>
    </row>
    <row r="33" spans="1:9" s="1" customFormat="1" ht="29.25" customHeight="1" x14ac:dyDescent="0.35">
      <c r="A33" s="75"/>
      <c r="B33" s="75"/>
      <c r="C33" s="46"/>
      <c r="D33" s="46"/>
      <c r="E33" s="61"/>
      <c r="F33" s="46"/>
      <c r="G33" s="46"/>
      <c r="H33" s="46"/>
    </row>
    <row r="34" spans="1:9" s="1" customFormat="1" x14ac:dyDescent="0.35">
      <c r="A34" s="40"/>
      <c r="B34" s="40"/>
      <c r="C34" s="40"/>
      <c r="D34" s="40"/>
      <c r="E34" s="61"/>
      <c r="F34" s="40"/>
      <c r="G34" s="40"/>
      <c r="H34" s="40"/>
    </row>
    <row r="35" spans="1:9" s="1" customFormat="1" ht="15.5" x14ac:dyDescent="0.35">
      <c r="A35" s="69" t="s">
        <v>55</v>
      </c>
      <c r="B35" s="69"/>
      <c r="C35" s="69"/>
      <c r="D35" s="69"/>
      <c r="E35" s="69"/>
      <c r="F35" s="69"/>
      <c r="G35" s="69"/>
      <c r="H35" s="69"/>
    </row>
    <row r="36" spans="1:9" s="1" customFormat="1" ht="58" x14ac:dyDescent="0.35">
      <c r="A36" s="2" t="s">
        <v>0</v>
      </c>
      <c r="B36" s="3" t="s">
        <v>9</v>
      </c>
      <c r="C36" s="3" t="s">
        <v>20</v>
      </c>
      <c r="D36" s="2" t="s">
        <v>1</v>
      </c>
      <c r="E36" s="2"/>
      <c r="F36" s="5" t="s">
        <v>29</v>
      </c>
      <c r="G36" s="2" t="s">
        <v>19</v>
      </c>
      <c r="H36" s="2" t="s">
        <v>10</v>
      </c>
    </row>
    <row r="37" spans="1:9" s="1" customFormat="1" ht="15.5" x14ac:dyDescent="0.35">
      <c r="A37" s="62" t="s">
        <v>60</v>
      </c>
      <c r="B37" s="35"/>
      <c r="C37" s="66"/>
      <c r="D37" s="36">
        <v>5</v>
      </c>
      <c r="E37" s="36"/>
      <c r="F37" s="38"/>
      <c r="G37" s="36">
        <v>5</v>
      </c>
      <c r="H37" s="38">
        <f>+G37</f>
        <v>5</v>
      </c>
    </row>
    <row r="38" spans="1:9" s="1" customFormat="1" ht="15.5" x14ac:dyDescent="0.35">
      <c r="A38" s="62" t="s">
        <v>61</v>
      </c>
      <c r="B38" s="35"/>
      <c r="C38" s="66"/>
      <c r="D38" s="36">
        <v>6</v>
      </c>
      <c r="E38" s="36"/>
      <c r="F38" s="38"/>
      <c r="G38" s="36">
        <v>6</v>
      </c>
      <c r="H38" s="38">
        <f t="shared" ref="H38:H44" si="4">+G38</f>
        <v>6</v>
      </c>
    </row>
    <row r="39" spans="1:9" s="1" customFormat="1" ht="15.5" x14ac:dyDescent="0.35">
      <c r="A39" s="62" t="s">
        <v>62</v>
      </c>
      <c r="B39" s="35"/>
      <c r="C39" s="66"/>
      <c r="D39" s="36">
        <v>6</v>
      </c>
      <c r="E39" s="36"/>
      <c r="F39" s="38"/>
      <c r="G39" s="36">
        <v>6</v>
      </c>
      <c r="H39" s="38">
        <f t="shared" si="4"/>
        <v>6</v>
      </c>
    </row>
    <row r="40" spans="1:9" s="1" customFormat="1" ht="15.5" x14ac:dyDescent="0.35">
      <c r="A40" s="62" t="s">
        <v>63</v>
      </c>
      <c r="B40" s="35"/>
      <c r="C40" s="66"/>
      <c r="D40" s="36">
        <v>5</v>
      </c>
      <c r="E40" s="36"/>
      <c r="F40" s="38"/>
      <c r="G40" s="36">
        <v>5</v>
      </c>
      <c r="H40" s="38">
        <f t="shared" si="4"/>
        <v>5</v>
      </c>
    </row>
    <row r="41" spans="1:9" s="1" customFormat="1" ht="15.5" x14ac:dyDescent="0.35">
      <c r="A41" s="62" t="s">
        <v>64</v>
      </c>
      <c r="B41" s="35"/>
      <c r="C41" s="66"/>
      <c r="D41" s="36">
        <v>6</v>
      </c>
      <c r="E41" s="36"/>
      <c r="F41" s="38"/>
      <c r="G41" s="36">
        <v>6</v>
      </c>
      <c r="H41" s="38">
        <f t="shared" si="4"/>
        <v>6</v>
      </c>
    </row>
    <row r="42" spans="1:9" s="1" customFormat="1" ht="15.5" x14ac:dyDescent="0.35">
      <c r="A42" s="62" t="s">
        <v>65</v>
      </c>
      <c r="B42" s="35"/>
      <c r="C42" s="66"/>
      <c r="D42" s="36">
        <v>6</v>
      </c>
      <c r="E42" s="36"/>
      <c r="F42" s="38"/>
      <c r="G42" s="36">
        <v>6</v>
      </c>
      <c r="H42" s="38">
        <f t="shared" si="4"/>
        <v>6</v>
      </c>
    </row>
    <row r="43" spans="1:9" s="1" customFormat="1" ht="15.5" x14ac:dyDescent="0.35">
      <c r="A43" s="62" t="s">
        <v>66</v>
      </c>
      <c r="B43" s="35"/>
      <c r="C43" s="66"/>
      <c r="D43" s="36">
        <v>6</v>
      </c>
      <c r="E43" s="36"/>
      <c r="F43" s="38"/>
      <c r="G43" s="36">
        <v>6</v>
      </c>
      <c r="H43" s="38">
        <f t="shared" si="4"/>
        <v>6</v>
      </c>
    </row>
    <row r="44" spans="1:9" s="1" customFormat="1" ht="15.5" x14ac:dyDescent="0.35">
      <c r="A44" s="62" t="s">
        <v>67</v>
      </c>
      <c r="B44" s="35"/>
      <c r="C44" s="66"/>
      <c r="D44" s="36">
        <v>6</v>
      </c>
      <c r="E44" s="36"/>
      <c r="F44" s="38"/>
      <c r="G44" s="36">
        <v>6</v>
      </c>
      <c r="H44" s="38">
        <f t="shared" si="4"/>
        <v>6</v>
      </c>
    </row>
    <row r="45" spans="1:9" s="1" customFormat="1" ht="15.5" x14ac:dyDescent="0.35">
      <c r="A45" s="62" t="s">
        <v>68</v>
      </c>
      <c r="B45" s="35"/>
      <c r="C45" s="66"/>
      <c r="D45" s="36">
        <v>5</v>
      </c>
      <c r="E45" s="36"/>
      <c r="F45" s="38"/>
      <c r="G45" s="36">
        <v>5</v>
      </c>
      <c r="H45" s="38">
        <v>2</v>
      </c>
      <c r="I45" s="64" t="s">
        <v>70</v>
      </c>
    </row>
    <row r="46" spans="1:9" s="1" customFormat="1" x14ac:dyDescent="0.35">
      <c r="A46" s="7">
        <f>+COUNTA(A37:A45)</f>
        <v>9</v>
      </c>
      <c r="B46" s="8"/>
      <c r="C46" s="9"/>
      <c r="D46" s="10"/>
      <c r="E46" s="10"/>
      <c r="F46" s="11"/>
      <c r="G46" s="7"/>
      <c r="H46" s="7">
        <f>SUM(H37:H45)</f>
        <v>48</v>
      </c>
    </row>
    <row r="47" spans="1:9" s="1" customFormat="1" x14ac:dyDescent="0.35">
      <c r="A47" s="70" t="s">
        <v>30</v>
      </c>
      <c r="B47" s="70"/>
      <c r="C47" s="70"/>
      <c r="D47" s="70"/>
      <c r="E47" s="70"/>
      <c r="F47" s="70"/>
      <c r="G47" s="70"/>
      <c r="H47" s="63" t="s">
        <v>69</v>
      </c>
    </row>
    <row r="48" spans="1:9" s="1" customFormat="1" x14ac:dyDescent="0.35">
      <c r="A48" s="72"/>
      <c r="B48" s="72"/>
      <c r="C48" s="72"/>
      <c r="D48" s="72"/>
      <c r="E48" s="72"/>
      <c r="F48" s="72"/>
      <c r="G48" s="72"/>
      <c r="H48" s="72"/>
    </row>
    <row r="49" spans="1:12" s="1" customFormat="1" x14ac:dyDescent="0.35">
      <c r="A49" s="40"/>
      <c r="B49" s="40"/>
      <c r="C49" s="40"/>
      <c r="D49" s="40"/>
      <c r="E49" s="61"/>
      <c r="F49" s="40"/>
      <c r="G49" s="40"/>
      <c r="H49" s="40"/>
    </row>
    <row r="50" spans="1:12" s="1" customFormat="1" ht="15.5" x14ac:dyDescent="0.35">
      <c r="A50" s="69" t="s">
        <v>54</v>
      </c>
      <c r="B50" s="69"/>
      <c r="C50" s="69"/>
      <c r="D50" s="69"/>
      <c r="E50" s="69"/>
      <c r="F50" s="69"/>
      <c r="G50" s="69"/>
      <c r="H50" s="69"/>
    </row>
    <row r="51" spans="1:12" s="1" customFormat="1" ht="58" x14ac:dyDescent="0.35">
      <c r="A51" s="2" t="s">
        <v>0</v>
      </c>
      <c r="B51" s="3" t="s">
        <v>9</v>
      </c>
      <c r="C51" s="3" t="s">
        <v>20</v>
      </c>
      <c r="D51" s="2" t="s">
        <v>1</v>
      </c>
      <c r="E51" s="2"/>
      <c r="F51" s="5" t="s">
        <v>29</v>
      </c>
      <c r="G51" s="2" t="s">
        <v>19</v>
      </c>
      <c r="H51" s="2" t="s">
        <v>10</v>
      </c>
    </row>
    <row r="52" spans="1:12" s="1" customFormat="1" ht="15.5" x14ac:dyDescent="0.35">
      <c r="A52" s="62" t="s">
        <v>71</v>
      </c>
      <c r="B52" s="35"/>
      <c r="C52" s="36"/>
      <c r="D52" s="38">
        <v>6</v>
      </c>
      <c r="E52" s="38"/>
      <c r="F52" s="38"/>
      <c r="G52" s="34">
        <f>+D52</f>
        <v>6</v>
      </c>
      <c r="H52" s="38">
        <f>+G52</f>
        <v>6</v>
      </c>
    </row>
    <row r="53" spans="1:12" s="1" customFormat="1" ht="18.5" x14ac:dyDescent="0.45">
      <c r="A53" s="62" t="s">
        <v>72</v>
      </c>
      <c r="B53" s="35"/>
      <c r="C53" s="36"/>
      <c r="D53" s="38">
        <v>5</v>
      </c>
      <c r="E53" s="38"/>
      <c r="F53" s="38"/>
      <c r="G53" s="34">
        <f t="shared" ref="G53:G57" si="5">+D53</f>
        <v>5</v>
      </c>
      <c r="H53" s="38">
        <f t="shared" ref="H53:H57" si="6">+G53</f>
        <v>5</v>
      </c>
      <c r="I53" s="37"/>
    </row>
    <row r="54" spans="1:12" s="1" customFormat="1" ht="15.5" x14ac:dyDescent="0.35">
      <c r="A54" s="62" t="s">
        <v>73</v>
      </c>
      <c r="B54" s="35"/>
      <c r="C54" s="36"/>
      <c r="D54" s="38">
        <v>6</v>
      </c>
      <c r="E54" s="38"/>
      <c r="F54" s="38"/>
      <c r="G54" s="34">
        <f t="shared" si="5"/>
        <v>6</v>
      </c>
      <c r="H54" s="38">
        <f t="shared" si="6"/>
        <v>6</v>
      </c>
    </row>
    <row r="55" spans="1:12" s="1" customFormat="1" ht="18.5" x14ac:dyDescent="0.45">
      <c r="A55" s="62" t="s">
        <v>74</v>
      </c>
      <c r="B55" s="35"/>
      <c r="C55" s="36"/>
      <c r="D55" s="38">
        <v>6</v>
      </c>
      <c r="E55" s="38"/>
      <c r="F55" s="38"/>
      <c r="G55" s="34">
        <f t="shared" si="5"/>
        <v>6</v>
      </c>
      <c r="H55" s="38">
        <f t="shared" si="6"/>
        <v>6</v>
      </c>
      <c r="I55" s="37"/>
    </row>
    <row r="56" spans="1:12" s="1" customFormat="1" ht="18.5" x14ac:dyDescent="0.45">
      <c r="A56" s="62" t="s">
        <v>75</v>
      </c>
      <c r="B56" s="35"/>
      <c r="C56" s="36"/>
      <c r="D56" s="38">
        <v>6</v>
      </c>
      <c r="E56" s="38"/>
      <c r="F56" s="38"/>
      <c r="G56" s="34">
        <f t="shared" si="5"/>
        <v>6</v>
      </c>
      <c r="H56" s="38">
        <f t="shared" si="6"/>
        <v>6</v>
      </c>
      <c r="I56" s="37"/>
    </row>
    <row r="57" spans="1:12" s="1" customFormat="1" ht="18.5" x14ac:dyDescent="0.45">
      <c r="A57" s="62" t="s">
        <v>76</v>
      </c>
      <c r="B57" s="35"/>
      <c r="C57" s="36"/>
      <c r="D57" s="38">
        <v>6</v>
      </c>
      <c r="E57" s="38"/>
      <c r="F57" s="38"/>
      <c r="G57" s="34">
        <f t="shared" si="5"/>
        <v>6</v>
      </c>
      <c r="H57" s="38">
        <f t="shared" si="6"/>
        <v>6</v>
      </c>
      <c r="I57" s="37"/>
    </row>
    <row r="58" spans="1:12" s="1" customFormat="1" x14ac:dyDescent="0.35">
      <c r="A58" s="7">
        <f>+COUNTA(A52:A57)</f>
        <v>6</v>
      </c>
      <c r="B58" s="8"/>
      <c r="C58" s="9"/>
      <c r="D58" s="10"/>
      <c r="E58" s="10"/>
      <c r="F58" s="11"/>
      <c r="G58" s="7"/>
      <c r="H58" s="7">
        <f>SUM(H52:H57)</f>
        <v>35</v>
      </c>
    </row>
    <row r="59" spans="1:12" s="1" customFormat="1" ht="15.5" x14ac:dyDescent="0.35">
      <c r="A59" s="70" t="s">
        <v>30</v>
      </c>
      <c r="B59" s="70"/>
      <c r="C59" s="70"/>
      <c r="D59" s="70"/>
      <c r="E59" s="70"/>
      <c r="F59" s="70"/>
      <c r="G59" s="70"/>
      <c r="H59" s="4"/>
      <c r="I59" s="71"/>
      <c r="J59" s="71"/>
      <c r="K59" s="71"/>
      <c r="L59" s="71"/>
    </row>
    <row r="60" spans="1:12" s="1" customFormat="1" x14ac:dyDescent="0.35">
      <c r="A60" s="72" t="s">
        <v>28</v>
      </c>
      <c r="B60" s="72"/>
      <c r="C60" s="72"/>
      <c r="D60" s="72"/>
      <c r="E60" s="72"/>
      <c r="F60" s="72"/>
      <c r="G60" s="72"/>
      <c r="H60" s="72"/>
      <c r="I60" s="71"/>
      <c r="J60" s="71"/>
      <c r="K60" s="71"/>
      <c r="L60" s="71"/>
    </row>
    <row r="61" spans="1:12" s="1" customFormat="1" x14ac:dyDescent="0.35">
      <c r="G61" s="41"/>
      <c r="H61" s="41"/>
    </row>
    <row r="62" spans="1:12" s="1" customFormat="1" x14ac:dyDescent="0.35">
      <c r="A62" s="41"/>
      <c r="B62" s="41"/>
      <c r="C62" s="41"/>
      <c r="D62" s="41"/>
      <c r="E62" s="61"/>
      <c r="F62" s="41"/>
      <c r="G62" s="41"/>
      <c r="H62" s="41"/>
    </row>
    <row r="63" spans="1:12" ht="15.5" x14ac:dyDescent="0.35">
      <c r="A63" s="69" t="s">
        <v>53</v>
      </c>
      <c r="B63" s="69"/>
      <c r="C63" s="69"/>
      <c r="D63" s="69"/>
      <c r="E63" s="69"/>
      <c r="F63" s="69"/>
      <c r="G63" s="69"/>
      <c r="H63" s="69"/>
      <c r="I63" s="1"/>
      <c r="J63" s="1"/>
      <c r="K63" s="1"/>
      <c r="L63" s="1"/>
    </row>
    <row r="64" spans="1:12" ht="58" x14ac:dyDescent="0.35">
      <c r="A64" s="2" t="s">
        <v>0</v>
      </c>
      <c r="B64" s="3" t="s">
        <v>9</v>
      </c>
      <c r="C64" s="3" t="s">
        <v>20</v>
      </c>
      <c r="D64" s="2" t="s">
        <v>1</v>
      </c>
      <c r="E64" s="2"/>
      <c r="F64" s="5" t="s">
        <v>29</v>
      </c>
      <c r="G64" s="2" t="s">
        <v>19</v>
      </c>
      <c r="H64" s="2" t="s">
        <v>10</v>
      </c>
      <c r="I64" s="1"/>
      <c r="J64" s="1"/>
      <c r="K64" s="1"/>
      <c r="L64" s="1"/>
    </row>
    <row r="65" spans="1:12" ht="15.5" x14ac:dyDescent="0.35">
      <c r="A65" s="62" t="s">
        <v>77</v>
      </c>
      <c r="B65" s="35"/>
      <c r="C65" s="36"/>
      <c r="D65" s="38">
        <v>6</v>
      </c>
      <c r="E65" s="38"/>
      <c r="F65" s="38"/>
      <c r="G65" s="34">
        <f>+D65+F65</f>
        <v>6</v>
      </c>
      <c r="H65" s="38">
        <f>+D65</f>
        <v>6</v>
      </c>
      <c r="I65" s="1"/>
      <c r="J65" s="1"/>
      <c r="K65" s="1"/>
      <c r="L65" s="1"/>
    </row>
    <row r="66" spans="1:12" ht="18.5" x14ac:dyDescent="0.45">
      <c r="A66" s="62" t="s">
        <v>78</v>
      </c>
      <c r="B66" s="35"/>
      <c r="C66" s="36"/>
      <c r="D66" s="38">
        <v>6</v>
      </c>
      <c r="E66" s="38"/>
      <c r="F66" s="38"/>
      <c r="G66" s="34">
        <f t="shared" ref="G66:G70" si="7">+D66+F66</f>
        <v>6</v>
      </c>
      <c r="H66" s="38">
        <f t="shared" ref="H66:H70" si="8">+D66</f>
        <v>6</v>
      </c>
      <c r="I66" s="37"/>
      <c r="J66" s="1"/>
      <c r="K66" s="1"/>
      <c r="L66" s="1"/>
    </row>
    <row r="67" spans="1:12" ht="15.5" x14ac:dyDescent="0.35">
      <c r="A67" s="62" t="s">
        <v>79</v>
      </c>
      <c r="B67" s="35"/>
      <c r="C67" s="36"/>
      <c r="D67" s="38">
        <v>6</v>
      </c>
      <c r="E67" s="38"/>
      <c r="F67" s="38"/>
      <c r="G67" s="34">
        <f t="shared" si="7"/>
        <v>6</v>
      </c>
      <c r="H67" s="38">
        <f t="shared" si="8"/>
        <v>6</v>
      </c>
      <c r="I67" s="1"/>
      <c r="J67" s="1"/>
      <c r="K67" s="1"/>
      <c r="L67" s="1"/>
    </row>
    <row r="68" spans="1:12" ht="18.5" x14ac:dyDescent="0.45">
      <c r="A68" s="62" t="s">
        <v>80</v>
      </c>
      <c r="B68" s="35"/>
      <c r="C68" s="36"/>
      <c r="D68" s="38">
        <v>6</v>
      </c>
      <c r="E68" s="38"/>
      <c r="F68" s="38"/>
      <c r="G68" s="34">
        <f t="shared" si="7"/>
        <v>6</v>
      </c>
      <c r="H68" s="38">
        <f t="shared" si="8"/>
        <v>6</v>
      </c>
      <c r="I68" s="37"/>
      <c r="J68" s="1"/>
      <c r="K68" s="1"/>
      <c r="L68" s="1"/>
    </row>
    <row r="69" spans="1:12" ht="18.5" x14ac:dyDescent="0.45">
      <c r="A69" s="62" t="s">
        <v>81</v>
      </c>
      <c r="B69" s="35"/>
      <c r="C69" s="36"/>
      <c r="D69" s="38">
        <v>6</v>
      </c>
      <c r="E69" s="38"/>
      <c r="F69" s="38"/>
      <c r="G69" s="34">
        <f t="shared" si="7"/>
        <v>6</v>
      </c>
      <c r="H69" s="38">
        <f t="shared" si="8"/>
        <v>6</v>
      </c>
      <c r="I69" s="37"/>
      <c r="J69" s="1"/>
      <c r="K69" s="1"/>
      <c r="L69" s="1"/>
    </row>
    <row r="70" spans="1:12" ht="18.5" x14ac:dyDescent="0.45">
      <c r="A70" s="62" t="s">
        <v>82</v>
      </c>
      <c r="B70" s="35"/>
      <c r="C70" s="36"/>
      <c r="D70" s="38">
        <v>6</v>
      </c>
      <c r="E70" s="38"/>
      <c r="F70" s="38"/>
      <c r="G70" s="34">
        <f t="shared" si="7"/>
        <v>6</v>
      </c>
      <c r="H70" s="38">
        <f t="shared" si="8"/>
        <v>6</v>
      </c>
      <c r="I70" s="37"/>
      <c r="J70" s="1"/>
      <c r="K70" s="1"/>
      <c r="L70" s="1"/>
    </row>
    <row r="71" spans="1:12" ht="22.5" customHeight="1" x14ac:dyDescent="0.35">
      <c r="A71" s="7">
        <f>+COUNTA(A65:A70)</f>
        <v>6</v>
      </c>
      <c r="B71" s="8"/>
      <c r="C71" s="9"/>
      <c r="D71" s="10"/>
      <c r="E71" s="10"/>
      <c r="F71" s="11"/>
      <c r="G71" s="7"/>
      <c r="H71" s="7">
        <f>SUM(H65:H70)</f>
        <v>36</v>
      </c>
      <c r="I71" s="73"/>
      <c r="J71" s="73"/>
      <c r="K71" s="73"/>
      <c r="L71" s="1"/>
    </row>
    <row r="72" spans="1:12" ht="15.5" x14ac:dyDescent="0.35">
      <c r="A72" s="70" t="s">
        <v>83</v>
      </c>
      <c r="B72" s="70"/>
      <c r="C72" s="70"/>
      <c r="D72" s="70"/>
      <c r="E72" s="70"/>
      <c r="F72" s="70"/>
      <c r="G72" s="70"/>
      <c r="H72" s="4">
        <f>+H71-(0)</f>
        <v>36</v>
      </c>
      <c r="I72" s="71"/>
      <c r="J72" s="71"/>
      <c r="K72" s="71"/>
      <c r="L72" s="71"/>
    </row>
    <row r="73" spans="1:12" x14ac:dyDescent="0.35">
      <c r="A73" s="72" t="s">
        <v>28</v>
      </c>
      <c r="B73" s="72"/>
      <c r="C73" s="72"/>
      <c r="D73" s="72"/>
      <c r="E73" s="72"/>
      <c r="F73" s="72"/>
      <c r="G73" s="72"/>
      <c r="H73" s="72"/>
      <c r="I73" s="71"/>
      <c r="J73" s="71"/>
      <c r="K73" s="71"/>
      <c r="L73" s="71"/>
    </row>
    <row r="74" spans="1:12" s="65" customFormat="1" ht="22.5" customHeight="1" x14ac:dyDescent="0.35">
      <c r="A74" s="68" t="s">
        <v>84</v>
      </c>
      <c r="B74" s="68"/>
      <c r="C74" s="68"/>
      <c r="D74" s="68"/>
      <c r="E74" s="68"/>
      <c r="F74" s="68"/>
      <c r="G74" s="68"/>
      <c r="H74" s="68"/>
    </row>
    <row r="75" spans="1:12" s="1" customFormat="1" x14ac:dyDescent="0.35">
      <c r="G75" s="42"/>
      <c r="H75" s="42"/>
    </row>
    <row r="76" spans="1:12" ht="15.5" x14ac:dyDescent="0.35">
      <c r="A76" s="69" t="s">
        <v>52</v>
      </c>
      <c r="B76" s="69"/>
      <c r="C76" s="69"/>
      <c r="D76" s="69"/>
      <c r="E76" s="69"/>
      <c r="F76" s="69"/>
      <c r="G76" s="69"/>
      <c r="H76" s="69"/>
      <c r="I76" s="1"/>
      <c r="J76" s="1"/>
      <c r="K76" s="1"/>
      <c r="L76" s="1"/>
    </row>
    <row r="77" spans="1:12" ht="58" x14ac:dyDescent="0.35">
      <c r="A77" s="2" t="s">
        <v>0</v>
      </c>
      <c r="B77" s="3" t="s">
        <v>9</v>
      </c>
      <c r="C77" s="3" t="s">
        <v>20</v>
      </c>
      <c r="D77" s="2" t="s">
        <v>1</v>
      </c>
      <c r="E77" s="2"/>
      <c r="F77" s="5" t="s">
        <v>29</v>
      </c>
      <c r="G77" s="2" t="s">
        <v>19</v>
      </c>
      <c r="H77" s="2" t="s">
        <v>10</v>
      </c>
      <c r="I77" s="1"/>
      <c r="J77" s="1"/>
      <c r="K77" s="1"/>
      <c r="L77" s="1"/>
    </row>
    <row r="78" spans="1:12" ht="15.5" x14ac:dyDescent="0.35">
      <c r="A78" s="62" t="s">
        <v>85</v>
      </c>
      <c r="B78" s="35"/>
      <c r="C78" s="36"/>
      <c r="D78" s="38">
        <v>6</v>
      </c>
      <c r="E78" s="38"/>
      <c r="F78" s="38"/>
      <c r="G78" s="34">
        <f>+D78</f>
        <v>6</v>
      </c>
      <c r="H78" s="38">
        <f>+G78</f>
        <v>6</v>
      </c>
      <c r="I78" s="1"/>
      <c r="J78" s="1"/>
      <c r="K78" s="1"/>
      <c r="L78" s="1"/>
    </row>
    <row r="79" spans="1:12" ht="18.5" x14ac:dyDescent="0.45">
      <c r="A79" s="62" t="s">
        <v>86</v>
      </c>
      <c r="B79" s="35"/>
      <c r="C79" s="36"/>
      <c r="D79" s="38">
        <v>5</v>
      </c>
      <c r="E79" s="38"/>
      <c r="F79" s="38"/>
      <c r="G79" s="34">
        <f t="shared" ref="G79:G85" si="9">+D79</f>
        <v>5</v>
      </c>
      <c r="H79" s="38">
        <f t="shared" ref="H79:H85" si="10">+G79</f>
        <v>5</v>
      </c>
      <c r="I79" s="37"/>
      <c r="J79" s="1"/>
      <c r="K79" s="1"/>
      <c r="L79" s="1"/>
    </row>
    <row r="80" spans="1:12" ht="18.5" x14ac:dyDescent="0.45">
      <c r="A80" s="62" t="s">
        <v>87</v>
      </c>
      <c r="B80" s="35"/>
      <c r="C80" s="36"/>
      <c r="D80" s="38">
        <v>5</v>
      </c>
      <c r="E80" s="38"/>
      <c r="F80" s="38"/>
      <c r="G80" s="34">
        <f t="shared" si="9"/>
        <v>5</v>
      </c>
      <c r="H80" s="38">
        <f t="shared" si="10"/>
        <v>5</v>
      </c>
      <c r="I80" s="37"/>
      <c r="J80" s="1"/>
      <c r="K80" s="1"/>
      <c r="L80" s="1"/>
    </row>
    <row r="81" spans="1:12" ht="18.5" x14ac:dyDescent="0.45">
      <c r="A81" s="62" t="s">
        <v>88</v>
      </c>
      <c r="B81" s="35"/>
      <c r="C81" s="36"/>
      <c r="D81" s="38">
        <v>5</v>
      </c>
      <c r="E81" s="38"/>
      <c r="F81" s="38"/>
      <c r="G81" s="34">
        <f t="shared" si="9"/>
        <v>5</v>
      </c>
      <c r="H81" s="38">
        <f t="shared" si="10"/>
        <v>5</v>
      </c>
      <c r="I81" s="37"/>
      <c r="J81" s="1"/>
      <c r="K81" s="1"/>
      <c r="L81" s="1"/>
    </row>
    <row r="82" spans="1:12" s="1" customFormat="1" ht="18.5" x14ac:dyDescent="0.45">
      <c r="A82" s="62" t="s">
        <v>89</v>
      </c>
      <c r="B82" s="35"/>
      <c r="C82" s="36"/>
      <c r="D82" s="38">
        <v>6</v>
      </c>
      <c r="E82" s="38"/>
      <c r="F82" s="38"/>
      <c r="G82" s="34">
        <f t="shared" si="9"/>
        <v>6</v>
      </c>
      <c r="H82" s="38">
        <f t="shared" si="10"/>
        <v>6</v>
      </c>
      <c r="I82" s="37"/>
    </row>
    <row r="83" spans="1:12" s="1" customFormat="1" ht="18.5" x14ac:dyDescent="0.45">
      <c r="A83" s="62" t="s">
        <v>90</v>
      </c>
      <c r="B83" s="35"/>
      <c r="C83" s="36"/>
      <c r="D83" s="38">
        <v>6</v>
      </c>
      <c r="E83" s="38"/>
      <c r="F83" s="38"/>
      <c r="G83" s="34">
        <f t="shared" si="9"/>
        <v>6</v>
      </c>
      <c r="H83" s="38">
        <f t="shared" si="10"/>
        <v>6</v>
      </c>
      <c r="I83" s="37"/>
    </row>
    <row r="84" spans="1:12" s="1" customFormat="1" ht="18.5" x14ac:dyDescent="0.45">
      <c r="A84" s="62" t="s">
        <v>91</v>
      </c>
      <c r="B84" s="35"/>
      <c r="C84" s="36"/>
      <c r="D84" s="38">
        <v>6</v>
      </c>
      <c r="E84" s="38"/>
      <c r="F84" s="38"/>
      <c r="G84" s="34">
        <f t="shared" si="9"/>
        <v>6</v>
      </c>
      <c r="H84" s="38">
        <f t="shared" si="10"/>
        <v>6</v>
      </c>
      <c r="I84" s="37"/>
    </row>
    <row r="85" spans="1:12" ht="18.5" x14ac:dyDescent="0.45">
      <c r="A85" s="62" t="s">
        <v>92</v>
      </c>
      <c r="B85" s="35"/>
      <c r="C85" s="36"/>
      <c r="D85" s="38">
        <v>5</v>
      </c>
      <c r="E85" s="38"/>
      <c r="F85" s="38"/>
      <c r="G85" s="34">
        <f t="shared" si="9"/>
        <v>5</v>
      </c>
      <c r="H85" s="38">
        <f t="shared" si="10"/>
        <v>5</v>
      </c>
      <c r="I85" s="37"/>
      <c r="J85" s="1"/>
      <c r="K85" s="1"/>
      <c r="L85" s="1"/>
    </row>
    <row r="86" spans="1:12" x14ac:dyDescent="0.35">
      <c r="A86" s="7">
        <f>+COUNTA(A78:A85)</f>
        <v>8</v>
      </c>
      <c r="B86" s="8"/>
      <c r="C86" s="9"/>
      <c r="D86" s="10"/>
      <c r="E86" s="10"/>
      <c r="F86" s="11"/>
      <c r="G86" s="7"/>
      <c r="H86" s="7">
        <f>SUM(H78:H85)</f>
        <v>44</v>
      </c>
      <c r="I86" s="1"/>
      <c r="J86" s="1"/>
      <c r="K86" s="1"/>
      <c r="L86" s="1"/>
    </row>
    <row r="87" spans="1:12" ht="21" customHeight="1" x14ac:dyDescent="0.35">
      <c r="A87" s="70" t="s">
        <v>30</v>
      </c>
      <c r="B87" s="70"/>
      <c r="C87" s="70"/>
      <c r="D87" s="70"/>
      <c r="E87" s="70"/>
      <c r="F87" s="70"/>
      <c r="G87" s="70"/>
      <c r="H87" s="4"/>
      <c r="I87" s="73"/>
      <c r="J87" s="73"/>
      <c r="K87" s="73"/>
      <c r="L87" s="59"/>
    </row>
    <row r="88" spans="1:12" x14ac:dyDescent="0.35">
      <c r="A88" s="72" t="s">
        <v>28</v>
      </c>
      <c r="B88" s="72"/>
      <c r="C88" s="72"/>
      <c r="D88" s="72"/>
      <c r="E88" s="72"/>
      <c r="F88" s="72"/>
      <c r="G88" s="72"/>
      <c r="H88" s="72"/>
      <c r="I88" s="59"/>
      <c r="J88" s="59"/>
      <c r="K88" s="59"/>
      <c r="L88" s="59"/>
    </row>
    <row r="89" spans="1:12" x14ac:dyDescent="0.35">
      <c r="A89" s="32" t="s">
        <v>93</v>
      </c>
      <c r="B89" s="1"/>
      <c r="C89" s="1"/>
      <c r="D89" s="1"/>
      <c r="F89" s="1"/>
      <c r="G89" s="42"/>
      <c r="H89" s="42"/>
      <c r="I89" s="1"/>
      <c r="J89" s="1"/>
      <c r="K89" s="1"/>
      <c r="L89" s="1"/>
    </row>
    <row r="90" spans="1:12" s="1" customFormat="1" x14ac:dyDescent="0.35">
      <c r="G90" s="60"/>
      <c r="H90" s="60"/>
    </row>
    <row r="91" spans="1:12" s="1" customFormat="1" ht="15" customHeight="1" x14ac:dyDescent="0.35">
      <c r="A91" s="72"/>
      <c r="B91" s="72"/>
      <c r="C91" s="72"/>
      <c r="G91" s="43"/>
      <c r="H91" s="43"/>
    </row>
    <row r="92" spans="1:12" ht="15.5" x14ac:dyDescent="0.35">
      <c r="A92" s="69" t="s">
        <v>51</v>
      </c>
      <c r="B92" s="69"/>
      <c r="C92" s="69"/>
      <c r="D92" s="69"/>
      <c r="E92" s="69"/>
      <c r="F92" s="69"/>
      <c r="G92" s="69"/>
      <c r="H92" s="69"/>
      <c r="I92" s="1"/>
      <c r="J92" s="1"/>
      <c r="K92" s="1"/>
      <c r="L92" s="1"/>
    </row>
    <row r="93" spans="1:12" ht="58" x14ac:dyDescent="0.35">
      <c r="A93" s="2" t="s">
        <v>0</v>
      </c>
      <c r="B93" s="3" t="s">
        <v>9</v>
      </c>
      <c r="C93" s="3" t="s">
        <v>20</v>
      </c>
      <c r="D93" s="2" t="s">
        <v>1</v>
      </c>
      <c r="E93" s="2"/>
      <c r="F93" s="5" t="s">
        <v>29</v>
      </c>
      <c r="G93" s="2" t="s">
        <v>19</v>
      </c>
      <c r="H93" s="2" t="s">
        <v>10</v>
      </c>
      <c r="I93" s="1"/>
      <c r="J93" s="1"/>
      <c r="K93" s="1"/>
      <c r="L93" s="1"/>
    </row>
    <row r="94" spans="1:12" ht="15.5" x14ac:dyDescent="0.35">
      <c r="A94" s="62" t="s">
        <v>94</v>
      </c>
      <c r="B94" s="35"/>
      <c r="C94" s="36"/>
      <c r="D94" s="38">
        <v>5</v>
      </c>
      <c r="E94" s="38"/>
      <c r="F94" s="38"/>
      <c r="G94" s="38">
        <v>5</v>
      </c>
      <c r="H94" s="38">
        <v>5</v>
      </c>
      <c r="I94" s="1"/>
      <c r="J94" s="1"/>
      <c r="K94" s="1"/>
      <c r="L94" s="1"/>
    </row>
    <row r="95" spans="1:12" ht="18.5" x14ac:dyDescent="0.45">
      <c r="A95" s="62" t="s">
        <v>95</v>
      </c>
      <c r="B95" s="35"/>
      <c r="C95" s="36"/>
      <c r="D95" s="38">
        <v>6</v>
      </c>
      <c r="E95" s="38"/>
      <c r="F95" s="38"/>
      <c r="G95" s="38">
        <v>6</v>
      </c>
      <c r="H95" s="38">
        <v>6</v>
      </c>
      <c r="I95" s="37"/>
      <c r="J95" s="1"/>
      <c r="K95" s="1"/>
      <c r="L95" s="1"/>
    </row>
    <row r="96" spans="1:12" ht="18.5" x14ac:dyDescent="0.45">
      <c r="A96" s="62" t="s">
        <v>96</v>
      </c>
      <c r="B96" s="35"/>
      <c r="C96" s="36"/>
      <c r="D96" s="38">
        <v>5</v>
      </c>
      <c r="E96" s="38"/>
      <c r="F96" s="38"/>
      <c r="G96" s="38">
        <v>5</v>
      </c>
      <c r="H96" s="38">
        <v>5</v>
      </c>
      <c r="I96" s="37"/>
      <c r="J96" s="1"/>
      <c r="K96" s="1"/>
      <c r="L96" s="1"/>
    </row>
    <row r="97" spans="1:12" ht="18.5" x14ac:dyDescent="0.45">
      <c r="A97" s="62" t="s">
        <v>97</v>
      </c>
      <c r="B97" s="35"/>
      <c r="C97" s="36"/>
      <c r="D97" s="38">
        <v>5</v>
      </c>
      <c r="E97" s="38"/>
      <c r="F97" s="38"/>
      <c r="G97" s="38">
        <v>5</v>
      </c>
      <c r="H97" s="38">
        <v>5</v>
      </c>
      <c r="I97" s="37"/>
      <c r="J97" s="1"/>
      <c r="K97" s="1"/>
      <c r="L97" s="1"/>
    </row>
    <row r="98" spans="1:12" ht="18.5" x14ac:dyDescent="0.45">
      <c r="A98" s="62" t="s">
        <v>102</v>
      </c>
      <c r="B98" s="35"/>
      <c r="C98" s="36"/>
      <c r="D98" s="38">
        <v>6</v>
      </c>
      <c r="E98" s="38"/>
      <c r="F98" s="38"/>
      <c r="G98" s="38">
        <v>6</v>
      </c>
      <c r="H98" s="38">
        <v>6</v>
      </c>
      <c r="I98" s="37"/>
      <c r="J98" s="1"/>
      <c r="K98" s="1"/>
      <c r="L98" s="1"/>
    </row>
    <row r="99" spans="1:12" ht="18.5" x14ac:dyDescent="0.45">
      <c r="A99" s="62" t="s">
        <v>98</v>
      </c>
      <c r="B99" s="35"/>
      <c r="C99" s="36"/>
      <c r="D99" s="38">
        <v>6</v>
      </c>
      <c r="E99" s="38"/>
      <c r="F99" s="38"/>
      <c r="G99" s="38">
        <v>6</v>
      </c>
      <c r="H99" s="38">
        <v>6</v>
      </c>
      <c r="I99" s="37"/>
      <c r="J99" s="1"/>
      <c r="K99" s="1"/>
      <c r="L99" s="1"/>
    </row>
    <row r="100" spans="1:12" s="1" customFormat="1" ht="18.5" x14ac:dyDescent="0.45">
      <c r="A100" s="62" t="s">
        <v>99</v>
      </c>
      <c r="B100" s="35"/>
      <c r="C100" s="36"/>
      <c r="D100" s="38">
        <v>5</v>
      </c>
      <c r="E100" s="38"/>
      <c r="F100" s="38"/>
      <c r="G100" s="38">
        <v>5</v>
      </c>
      <c r="H100" s="38">
        <v>5</v>
      </c>
      <c r="I100" s="37"/>
    </row>
    <row r="101" spans="1:12" ht="15.5" x14ac:dyDescent="0.35">
      <c r="A101" s="62" t="s">
        <v>100</v>
      </c>
      <c r="B101" s="35"/>
      <c r="C101" s="36"/>
      <c r="D101" s="38">
        <v>6</v>
      </c>
      <c r="E101" s="38"/>
      <c r="F101" s="38"/>
      <c r="G101" s="38">
        <v>6</v>
      </c>
      <c r="H101" s="38">
        <v>6</v>
      </c>
      <c r="I101" s="1"/>
      <c r="J101" s="1"/>
      <c r="K101" s="1"/>
      <c r="L101" s="1"/>
    </row>
    <row r="102" spans="1:12" x14ac:dyDescent="0.35">
      <c r="A102" s="7">
        <f>+COUNTA(A94:A101)</f>
        <v>8</v>
      </c>
      <c r="B102" s="8"/>
      <c r="C102" s="9"/>
      <c r="D102" s="10"/>
      <c r="E102" s="10"/>
      <c r="F102" s="11"/>
      <c r="G102" s="7"/>
      <c r="H102" s="7">
        <f>SUM(H94:H101)</f>
        <v>44</v>
      </c>
      <c r="I102" s="1"/>
      <c r="J102" s="1"/>
      <c r="K102" s="1"/>
      <c r="L102" s="1"/>
    </row>
    <row r="103" spans="1:12" ht="15.5" x14ac:dyDescent="0.35">
      <c r="A103" s="70" t="s">
        <v>30</v>
      </c>
      <c r="B103" s="70"/>
      <c r="C103" s="70"/>
      <c r="D103" s="70"/>
      <c r="E103" s="70"/>
      <c r="F103" s="70"/>
      <c r="G103" s="70"/>
      <c r="H103" s="4"/>
      <c r="I103" s="71"/>
      <c r="J103" s="71"/>
      <c r="K103" s="71"/>
      <c r="L103" s="71"/>
    </row>
    <row r="104" spans="1:12" x14ac:dyDescent="0.35">
      <c r="A104" s="72" t="s">
        <v>28</v>
      </c>
      <c r="B104" s="72"/>
      <c r="C104" s="72"/>
      <c r="D104" s="72"/>
      <c r="E104" s="72"/>
      <c r="F104" s="72"/>
      <c r="G104" s="72"/>
      <c r="H104" s="72"/>
      <c r="I104" s="71"/>
      <c r="J104" s="71"/>
      <c r="K104" s="71"/>
      <c r="L104" s="71"/>
    </row>
    <row r="105" spans="1:12" x14ac:dyDescent="0.35">
      <c r="A105" s="1"/>
      <c r="B105" s="1"/>
      <c r="C105" s="1"/>
      <c r="D105" s="1"/>
      <c r="F105" s="1"/>
      <c r="G105" s="43"/>
      <c r="H105" s="43"/>
      <c r="I105" s="1"/>
      <c r="J105" s="1"/>
      <c r="K105" s="1"/>
      <c r="L105" s="1"/>
    </row>
    <row r="106" spans="1:12" ht="15.5" x14ac:dyDescent="0.35">
      <c r="A106" s="69" t="s">
        <v>50</v>
      </c>
      <c r="B106" s="69"/>
      <c r="C106" s="69"/>
      <c r="D106" s="69"/>
      <c r="E106" s="69"/>
      <c r="F106" s="69"/>
      <c r="G106" s="69"/>
      <c r="H106" s="69"/>
    </row>
    <row r="107" spans="1:12" ht="58" x14ac:dyDescent="0.35">
      <c r="A107" s="2" t="s">
        <v>0</v>
      </c>
      <c r="B107" s="3" t="s">
        <v>9</v>
      </c>
      <c r="C107" s="3" t="s">
        <v>20</v>
      </c>
      <c r="D107" s="2" t="s">
        <v>1</v>
      </c>
      <c r="E107" s="2"/>
      <c r="F107" s="5" t="s">
        <v>29</v>
      </c>
      <c r="G107" s="2" t="s">
        <v>19</v>
      </c>
      <c r="H107" s="2" t="s">
        <v>10</v>
      </c>
    </row>
    <row r="108" spans="1:12" ht="15.5" x14ac:dyDescent="0.35">
      <c r="A108" s="62" t="s">
        <v>101</v>
      </c>
      <c r="B108" s="35"/>
      <c r="C108" s="36"/>
      <c r="D108" s="67">
        <v>5</v>
      </c>
      <c r="E108" s="38"/>
      <c r="F108" s="38"/>
      <c r="G108" s="38">
        <v>5</v>
      </c>
      <c r="H108" s="38">
        <v>5</v>
      </c>
    </row>
    <row r="109" spans="1:12" ht="15.5" x14ac:dyDescent="0.35">
      <c r="A109" s="62" t="s">
        <v>103</v>
      </c>
      <c r="B109" s="35"/>
      <c r="C109" s="36"/>
      <c r="D109" s="67">
        <v>6</v>
      </c>
      <c r="E109" s="38"/>
      <c r="F109" s="38"/>
      <c r="G109" s="38">
        <v>6</v>
      </c>
      <c r="H109" s="38">
        <v>6</v>
      </c>
    </row>
    <row r="110" spans="1:12" ht="15.5" x14ac:dyDescent="0.35">
      <c r="A110" s="62" t="s">
        <v>104</v>
      </c>
      <c r="B110" s="35"/>
      <c r="C110" s="36"/>
      <c r="D110" s="67">
        <v>6</v>
      </c>
      <c r="E110" s="38"/>
      <c r="F110" s="38"/>
      <c r="G110" s="38">
        <v>6</v>
      </c>
      <c r="H110" s="38">
        <v>6</v>
      </c>
    </row>
    <row r="111" spans="1:12" ht="15.5" x14ac:dyDescent="0.35">
      <c r="A111" s="62" t="s">
        <v>105</v>
      </c>
      <c r="B111" s="35"/>
      <c r="C111" s="36"/>
      <c r="D111" s="67">
        <v>6</v>
      </c>
      <c r="E111" s="38"/>
      <c r="F111" s="38"/>
      <c r="G111" s="38">
        <v>6</v>
      </c>
      <c r="H111" s="38">
        <v>6</v>
      </c>
    </row>
    <row r="112" spans="1:12" ht="15.5" x14ac:dyDescent="0.35">
      <c r="A112" s="62" t="s">
        <v>106</v>
      </c>
      <c r="B112" s="35"/>
      <c r="C112" s="36"/>
      <c r="D112" s="67">
        <v>5</v>
      </c>
      <c r="E112" s="38"/>
      <c r="F112" s="38"/>
      <c r="G112" s="38">
        <v>5</v>
      </c>
      <c r="H112" s="38">
        <v>5</v>
      </c>
    </row>
    <row r="113" spans="1:11" ht="15.5" x14ac:dyDescent="0.35">
      <c r="A113" s="62" t="s">
        <v>107</v>
      </c>
      <c r="B113" s="35"/>
      <c r="C113" s="36"/>
      <c r="D113" s="67">
        <v>5</v>
      </c>
      <c r="E113" s="38"/>
      <c r="F113" s="38"/>
      <c r="G113" s="38">
        <v>5</v>
      </c>
      <c r="H113" s="38">
        <v>5</v>
      </c>
    </row>
    <row r="114" spans="1:11" ht="15.5" x14ac:dyDescent="0.35">
      <c r="A114" s="62" t="s">
        <v>108</v>
      </c>
      <c r="B114" s="35"/>
      <c r="C114" s="36"/>
      <c r="D114" s="67">
        <v>5</v>
      </c>
      <c r="E114" s="38"/>
      <c r="F114" s="38"/>
      <c r="G114" s="38">
        <v>5</v>
      </c>
      <c r="H114" s="38">
        <v>5</v>
      </c>
    </row>
    <row r="115" spans="1:11" s="1" customFormat="1" ht="15.5" x14ac:dyDescent="0.35">
      <c r="A115" s="62" t="s">
        <v>109</v>
      </c>
      <c r="B115" s="35"/>
      <c r="C115" s="36"/>
      <c r="D115" s="67">
        <v>5</v>
      </c>
      <c r="E115" s="38"/>
      <c r="F115" s="38"/>
      <c r="G115" s="38">
        <v>5</v>
      </c>
      <c r="H115" s="38">
        <v>5</v>
      </c>
    </row>
    <row r="116" spans="1:11" s="1" customFormat="1" ht="15.5" x14ac:dyDescent="0.35">
      <c r="A116" s="62" t="s">
        <v>110</v>
      </c>
      <c r="B116" s="35"/>
      <c r="C116" s="36"/>
      <c r="D116" s="67">
        <v>6</v>
      </c>
      <c r="E116" s="38"/>
      <c r="F116" s="38"/>
      <c r="G116" s="38">
        <v>6</v>
      </c>
      <c r="H116" s="38">
        <v>4</v>
      </c>
      <c r="I116" s="1" t="s">
        <v>123</v>
      </c>
    </row>
    <row r="117" spans="1:11" ht="20.25" customHeight="1" x14ac:dyDescent="0.35">
      <c r="A117" s="7">
        <f>+COUNTA(A108:A116)</f>
        <v>9</v>
      </c>
      <c r="B117" s="8"/>
      <c r="C117" s="9"/>
      <c r="D117" s="10">
        <f>SUM(D108:D116)</f>
        <v>49</v>
      </c>
      <c r="E117" s="10"/>
      <c r="F117" s="11"/>
      <c r="G117" s="7"/>
      <c r="H117" s="7">
        <f>+SUM(H108:H116)</f>
        <v>47</v>
      </c>
      <c r="I117" s="73"/>
      <c r="J117" s="73"/>
      <c r="K117" s="73"/>
    </row>
    <row r="118" spans="1:11" x14ac:dyDescent="0.35">
      <c r="A118" s="70" t="s">
        <v>30</v>
      </c>
      <c r="B118" s="70"/>
      <c r="C118" s="70"/>
      <c r="D118" s="70"/>
      <c r="E118" s="70"/>
      <c r="F118" s="70"/>
      <c r="G118" s="70"/>
      <c r="H118" s="63" t="s">
        <v>122</v>
      </c>
    </row>
    <row r="119" spans="1:11" x14ac:dyDescent="0.35">
      <c r="A119" s="72" t="s">
        <v>28</v>
      </c>
      <c r="B119" s="72"/>
      <c r="C119" s="72"/>
      <c r="D119" s="72"/>
      <c r="E119" s="72"/>
      <c r="F119" s="72"/>
      <c r="G119" s="72"/>
      <c r="H119" s="72"/>
    </row>
    <row r="120" spans="1:11" s="1" customFormat="1" x14ac:dyDescent="0.35">
      <c r="A120" s="43"/>
      <c r="B120" s="43"/>
      <c r="C120" s="43"/>
      <c r="D120" s="43"/>
      <c r="E120" s="61"/>
      <c r="F120" s="43"/>
      <c r="G120" s="43"/>
      <c r="H120" s="43"/>
    </row>
    <row r="121" spans="1:11" x14ac:dyDescent="0.35">
      <c r="A121" s="1"/>
      <c r="B121" s="1"/>
      <c r="C121" s="1"/>
      <c r="D121" s="1"/>
      <c r="F121" s="1"/>
      <c r="G121" s="43"/>
      <c r="H121" s="43"/>
    </row>
    <row r="122" spans="1:11" ht="15.5" x14ac:dyDescent="0.35">
      <c r="A122" s="69" t="s">
        <v>49</v>
      </c>
      <c r="B122" s="69"/>
      <c r="C122" s="69"/>
      <c r="D122" s="69"/>
      <c r="E122" s="69"/>
      <c r="F122" s="69"/>
      <c r="G122" s="69"/>
      <c r="H122" s="69"/>
    </row>
    <row r="123" spans="1:11" ht="62" x14ac:dyDescent="0.35">
      <c r="A123" s="2" t="s">
        <v>0</v>
      </c>
      <c r="B123" s="3" t="s">
        <v>9</v>
      </c>
      <c r="C123" s="3" t="s">
        <v>20</v>
      </c>
      <c r="D123" s="2" t="s">
        <v>1</v>
      </c>
      <c r="E123" s="2" t="s">
        <v>120</v>
      </c>
      <c r="F123" s="5" t="s">
        <v>29</v>
      </c>
      <c r="G123" s="2" t="s">
        <v>19</v>
      </c>
      <c r="H123" s="2" t="s">
        <v>10</v>
      </c>
    </row>
    <row r="124" spans="1:11" ht="15.5" x14ac:dyDescent="0.35">
      <c r="A124" s="62" t="s">
        <v>111</v>
      </c>
      <c r="B124" s="35"/>
      <c r="C124" s="36"/>
      <c r="D124" s="38">
        <v>6</v>
      </c>
      <c r="E124" s="38"/>
      <c r="F124" s="38"/>
      <c r="G124" s="38">
        <v>6</v>
      </c>
      <c r="H124" s="38">
        <f>+D124-(E124+F124)</f>
        <v>6</v>
      </c>
    </row>
    <row r="125" spans="1:11" ht="15.5" x14ac:dyDescent="0.35">
      <c r="A125" s="62" t="s">
        <v>112</v>
      </c>
      <c r="B125" s="35"/>
      <c r="C125" s="36"/>
      <c r="D125" s="38">
        <v>6</v>
      </c>
      <c r="E125" s="38"/>
      <c r="F125" s="38">
        <v>1</v>
      </c>
      <c r="G125" s="38">
        <v>6</v>
      </c>
      <c r="H125" s="38">
        <f t="shared" ref="H125:H131" si="11">+D125-(E125+F125)</f>
        <v>5</v>
      </c>
    </row>
    <row r="126" spans="1:11" ht="15.5" x14ac:dyDescent="0.35">
      <c r="A126" s="62" t="s">
        <v>113</v>
      </c>
      <c r="B126" s="35"/>
      <c r="C126" s="36"/>
      <c r="D126" s="38">
        <v>5</v>
      </c>
      <c r="E126" s="38"/>
      <c r="F126" s="38"/>
      <c r="G126" s="38">
        <v>5</v>
      </c>
      <c r="H126" s="38">
        <f t="shared" si="11"/>
        <v>5</v>
      </c>
    </row>
    <row r="127" spans="1:11" ht="15.5" x14ac:dyDescent="0.35">
      <c r="A127" s="62" t="s">
        <v>114</v>
      </c>
      <c r="B127" s="35"/>
      <c r="C127" s="36"/>
      <c r="D127" s="38">
        <v>5</v>
      </c>
      <c r="E127" s="38"/>
      <c r="F127" s="38"/>
      <c r="G127" s="38">
        <v>5</v>
      </c>
      <c r="H127" s="38">
        <f t="shared" si="11"/>
        <v>5</v>
      </c>
    </row>
    <row r="128" spans="1:11" ht="15.5" x14ac:dyDescent="0.35">
      <c r="A128" s="62" t="s">
        <v>115</v>
      </c>
      <c r="B128" s="35"/>
      <c r="C128" s="36"/>
      <c r="D128" s="38">
        <v>6</v>
      </c>
      <c r="E128" s="38"/>
      <c r="F128" s="38"/>
      <c r="G128" s="38">
        <v>6</v>
      </c>
      <c r="H128" s="38">
        <f t="shared" si="11"/>
        <v>6</v>
      </c>
    </row>
    <row r="129" spans="1:12" ht="18" customHeight="1" x14ac:dyDescent="0.35">
      <c r="A129" s="62" t="s">
        <v>116</v>
      </c>
      <c r="B129" s="35"/>
      <c r="C129" s="36"/>
      <c r="D129" s="38">
        <v>6</v>
      </c>
      <c r="E129" s="38"/>
      <c r="F129" s="38"/>
      <c r="G129" s="38">
        <v>6</v>
      </c>
      <c r="H129" s="38">
        <f t="shared" si="11"/>
        <v>6</v>
      </c>
    </row>
    <row r="130" spans="1:12" ht="15.5" x14ac:dyDescent="0.35">
      <c r="A130" s="62" t="s">
        <v>117</v>
      </c>
      <c r="B130" s="35"/>
      <c r="C130" s="36" t="s">
        <v>119</v>
      </c>
      <c r="D130" s="38">
        <v>5</v>
      </c>
      <c r="E130" s="38">
        <v>4</v>
      </c>
      <c r="F130" s="38"/>
      <c r="G130" s="38">
        <v>5</v>
      </c>
      <c r="H130" s="38">
        <f t="shared" si="11"/>
        <v>1</v>
      </c>
    </row>
    <row r="131" spans="1:12" s="1" customFormat="1" ht="15.5" x14ac:dyDescent="0.35">
      <c r="A131" s="62" t="s">
        <v>118</v>
      </c>
      <c r="B131" s="35"/>
      <c r="C131" s="36"/>
      <c r="D131" s="38">
        <v>6</v>
      </c>
      <c r="E131" s="38"/>
      <c r="F131" s="38"/>
      <c r="G131" s="38">
        <v>6</v>
      </c>
      <c r="H131" s="38">
        <f t="shared" si="11"/>
        <v>6</v>
      </c>
    </row>
    <row r="132" spans="1:12" x14ac:dyDescent="0.35">
      <c r="A132" s="7">
        <f>+COUNTA(A124:A131)</f>
        <v>8</v>
      </c>
      <c r="B132" s="8"/>
      <c r="C132" s="9"/>
      <c r="D132" s="10"/>
      <c r="E132" s="10"/>
      <c r="F132" s="11"/>
      <c r="G132" s="7"/>
      <c r="H132" s="7">
        <f>SUM(H124:H131)</f>
        <v>40</v>
      </c>
      <c r="I132" s="1"/>
    </row>
    <row r="133" spans="1:12" x14ac:dyDescent="0.35">
      <c r="A133" s="70" t="s">
        <v>30</v>
      </c>
      <c r="B133" s="70"/>
      <c r="C133" s="70"/>
      <c r="D133" s="70"/>
      <c r="E133" s="70"/>
      <c r="F133" s="70"/>
      <c r="G133" s="70"/>
      <c r="H133" s="7"/>
      <c r="I133" s="71"/>
      <c r="J133" s="71"/>
      <c r="K133" s="71"/>
      <c r="L133" s="71"/>
    </row>
    <row r="134" spans="1:12" x14ac:dyDescent="0.35">
      <c r="A134" s="72" t="s">
        <v>121</v>
      </c>
      <c r="B134" s="72"/>
      <c r="C134" s="72"/>
      <c r="D134" s="72"/>
      <c r="E134" s="72"/>
      <c r="F134" s="72"/>
      <c r="G134" s="72"/>
      <c r="H134" s="72"/>
      <c r="I134" s="71"/>
      <c r="J134" s="71"/>
      <c r="K134" s="71"/>
      <c r="L134" s="71"/>
    </row>
    <row r="135" spans="1:12" s="1" customFormat="1" x14ac:dyDescent="0.35">
      <c r="G135" s="43"/>
      <c r="H135" s="43"/>
    </row>
    <row r="136" spans="1:12" s="1" customFormat="1" x14ac:dyDescent="0.35">
      <c r="G136" s="44"/>
      <c r="H136" s="44"/>
    </row>
    <row r="137" spans="1:12" ht="15.5" x14ac:dyDescent="0.35">
      <c r="A137" s="69" t="s">
        <v>48</v>
      </c>
      <c r="B137" s="69"/>
      <c r="C137" s="69"/>
      <c r="D137" s="69"/>
      <c r="E137" s="69"/>
      <c r="F137" s="69"/>
      <c r="G137" s="69"/>
      <c r="H137" s="69"/>
      <c r="I137" s="1"/>
      <c r="J137" s="1"/>
      <c r="K137" s="1"/>
      <c r="L137" s="1"/>
    </row>
    <row r="138" spans="1:12" ht="58" x14ac:dyDescent="0.35">
      <c r="A138" s="2" t="s">
        <v>0</v>
      </c>
      <c r="B138" s="3" t="s">
        <v>9</v>
      </c>
      <c r="C138" s="3" t="s">
        <v>20</v>
      </c>
      <c r="D138" s="2" t="s">
        <v>1</v>
      </c>
      <c r="E138" s="2"/>
      <c r="F138" s="5" t="s">
        <v>29</v>
      </c>
      <c r="G138" s="2" t="s">
        <v>19</v>
      </c>
      <c r="H138" s="2" t="s">
        <v>10</v>
      </c>
      <c r="I138" s="1"/>
      <c r="J138" s="1"/>
      <c r="K138" s="1"/>
      <c r="L138" s="1"/>
    </row>
    <row r="139" spans="1:12" ht="15.5" x14ac:dyDescent="0.35">
      <c r="A139" s="62" t="s">
        <v>124</v>
      </c>
      <c r="B139" s="35"/>
      <c r="C139" s="36"/>
      <c r="D139" s="38">
        <v>6</v>
      </c>
      <c r="E139" s="38"/>
      <c r="F139" s="38"/>
      <c r="G139" s="34">
        <f>+D139</f>
        <v>6</v>
      </c>
      <c r="H139" s="38">
        <f>+G139</f>
        <v>6</v>
      </c>
      <c r="I139" s="1"/>
      <c r="J139" s="1"/>
      <c r="K139" s="1"/>
      <c r="L139" s="1"/>
    </row>
    <row r="140" spans="1:12" ht="15.5" x14ac:dyDescent="0.35">
      <c r="A140" s="62" t="s">
        <v>125</v>
      </c>
      <c r="B140" s="35"/>
      <c r="C140" s="36"/>
      <c r="D140" s="38">
        <v>5</v>
      </c>
      <c r="E140" s="38"/>
      <c r="F140" s="38"/>
      <c r="G140" s="34">
        <f t="shared" ref="G140:G148" si="12">+D140</f>
        <v>5</v>
      </c>
      <c r="H140" s="38">
        <f t="shared" ref="H140:H148" si="13">+G140</f>
        <v>5</v>
      </c>
      <c r="I140" s="1"/>
      <c r="J140" s="1"/>
      <c r="K140" s="1"/>
      <c r="L140" s="1"/>
    </row>
    <row r="141" spans="1:12" ht="15.5" x14ac:dyDescent="0.35">
      <c r="A141" s="62" t="s">
        <v>126</v>
      </c>
      <c r="B141" s="35"/>
      <c r="C141" s="36"/>
      <c r="D141" s="38">
        <v>5</v>
      </c>
      <c r="E141" s="38"/>
      <c r="F141" s="38"/>
      <c r="G141" s="34">
        <f t="shared" si="12"/>
        <v>5</v>
      </c>
      <c r="H141" s="38">
        <f t="shared" si="13"/>
        <v>5</v>
      </c>
      <c r="I141" s="1"/>
      <c r="J141" s="1"/>
      <c r="K141" s="1"/>
      <c r="L141" s="1"/>
    </row>
    <row r="142" spans="1:12" ht="15.5" x14ac:dyDescent="0.35">
      <c r="A142" s="62" t="s">
        <v>127</v>
      </c>
      <c r="B142" s="35"/>
      <c r="C142" s="36"/>
      <c r="D142" s="38">
        <v>5</v>
      </c>
      <c r="E142" s="38"/>
      <c r="F142" s="38"/>
      <c r="G142" s="34">
        <f t="shared" si="12"/>
        <v>5</v>
      </c>
      <c r="H142" s="38">
        <f t="shared" si="13"/>
        <v>5</v>
      </c>
      <c r="I142" s="1"/>
      <c r="J142" s="1"/>
      <c r="K142" s="1"/>
      <c r="L142" s="1"/>
    </row>
    <row r="143" spans="1:12" s="1" customFormat="1" ht="15.5" x14ac:dyDescent="0.35">
      <c r="A143" s="62" t="s">
        <v>128</v>
      </c>
      <c r="B143" s="35"/>
      <c r="C143" s="36"/>
      <c r="D143" s="38">
        <v>6</v>
      </c>
      <c r="E143" s="38"/>
      <c r="F143" s="38"/>
      <c r="G143" s="34">
        <f t="shared" si="12"/>
        <v>6</v>
      </c>
      <c r="H143" s="38">
        <f t="shared" si="13"/>
        <v>6</v>
      </c>
    </row>
    <row r="144" spans="1:12" s="1" customFormat="1" ht="15.5" x14ac:dyDescent="0.35">
      <c r="A144" s="62" t="s">
        <v>129</v>
      </c>
      <c r="B144" s="35"/>
      <c r="C144" s="36"/>
      <c r="D144" s="38">
        <v>6</v>
      </c>
      <c r="E144" s="38"/>
      <c r="F144" s="38"/>
      <c r="G144" s="34">
        <f t="shared" si="12"/>
        <v>6</v>
      </c>
      <c r="H144" s="38">
        <f t="shared" si="13"/>
        <v>6</v>
      </c>
    </row>
    <row r="145" spans="1:12" s="1" customFormat="1" ht="15.5" x14ac:dyDescent="0.35">
      <c r="A145" s="62" t="s">
        <v>130</v>
      </c>
      <c r="B145" s="35"/>
      <c r="C145" s="36"/>
      <c r="D145" s="38">
        <v>6</v>
      </c>
      <c r="E145" s="38"/>
      <c r="F145" s="38"/>
      <c r="G145" s="34">
        <f t="shared" si="12"/>
        <v>6</v>
      </c>
      <c r="H145" s="38">
        <f t="shared" si="13"/>
        <v>6</v>
      </c>
    </row>
    <row r="146" spans="1:12" s="1" customFormat="1" ht="15.5" x14ac:dyDescent="0.35">
      <c r="A146" s="62" t="s">
        <v>141</v>
      </c>
      <c r="B146" s="35"/>
      <c r="C146" s="36"/>
      <c r="D146" s="38">
        <v>6</v>
      </c>
      <c r="E146" s="38"/>
      <c r="F146" s="38"/>
      <c r="G146" s="34">
        <f t="shared" si="12"/>
        <v>6</v>
      </c>
      <c r="H146" s="38">
        <f t="shared" si="13"/>
        <v>6</v>
      </c>
    </row>
    <row r="147" spans="1:12" s="1" customFormat="1" ht="15.5" x14ac:dyDescent="0.35">
      <c r="A147" s="62" t="s">
        <v>131</v>
      </c>
      <c r="B147" s="35"/>
      <c r="C147" s="36"/>
      <c r="D147" s="38">
        <v>6</v>
      </c>
      <c r="E147" s="38"/>
      <c r="F147" s="38"/>
      <c r="G147" s="34">
        <f t="shared" si="12"/>
        <v>6</v>
      </c>
      <c r="H147" s="38">
        <f t="shared" si="13"/>
        <v>6</v>
      </c>
    </row>
    <row r="148" spans="1:12" s="1" customFormat="1" ht="15.5" x14ac:dyDescent="0.35">
      <c r="A148" s="62" t="s">
        <v>142</v>
      </c>
      <c r="B148" s="35"/>
      <c r="C148" s="36"/>
      <c r="D148" s="38">
        <v>5</v>
      </c>
      <c r="E148" s="38"/>
      <c r="F148" s="38"/>
      <c r="G148" s="34">
        <f t="shared" si="12"/>
        <v>5</v>
      </c>
      <c r="H148" s="38">
        <f t="shared" si="13"/>
        <v>5</v>
      </c>
    </row>
    <row r="149" spans="1:12" x14ac:dyDescent="0.35">
      <c r="A149" s="7">
        <f>+COUNTA(A139:A148)</f>
        <v>10</v>
      </c>
      <c r="B149" s="8"/>
      <c r="C149" s="9"/>
      <c r="D149" s="10"/>
      <c r="E149" s="10"/>
      <c r="F149" s="11"/>
      <c r="G149" s="7"/>
      <c r="H149" s="7">
        <f>SUM(H139:H148)</f>
        <v>56</v>
      </c>
      <c r="I149" s="1"/>
      <c r="J149" s="1"/>
      <c r="K149" s="1"/>
      <c r="L149" s="1"/>
    </row>
    <row r="150" spans="1:12" x14ac:dyDescent="0.35">
      <c r="A150" s="70" t="s">
        <v>30</v>
      </c>
      <c r="B150" s="70"/>
      <c r="C150" s="70"/>
      <c r="D150" s="70"/>
      <c r="E150" s="70"/>
      <c r="F150" s="70"/>
      <c r="G150" s="70"/>
      <c r="H150" s="7">
        <f>+H149-9</f>
        <v>47</v>
      </c>
      <c r="I150" s="59" t="s">
        <v>123</v>
      </c>
      <c r="J150" s="59"/>
      <c r="K150" s="59"/>
      <c r="L150" s="59"/>
    </row>
    <row r="151" spans="1:12" x14ac:dyDescent="0.35">
      <c r="A151" s="72" t="s">
        <v>28</v>
      </c>
      <c r="B151" s="72"/>
      <c r="C151" s="72"/>
      <c r="D151" s="72"/>
      <c r="E151" s="72"/>
      <c r="F151" s="72"/>
      <c r="G151" s="72"/>
      <c r="H151" s="72"/>
      <c r="I151" s="59"/>
      <c r="J151" s="59"/>
      <c r="K151" s="59"/>
      <c r="L151" s="59"/>
    </row>
    <row r="152" spans="1:12" x14ac:dyDescent="0.35">
      <c r="A152" s="1"/>
      <c r="B152" s="1"/>
      <c r="C152" s="1"/>
      <c r="D152" s="1"/>
      <c r="F152" s="1"/>
      <c r="G152" s="44"/>
      <c r="H152" s="63" t="s">
        <v>122</v>
      </c>
      <c r="I152" s="1"/>
      <c r="J152" s="1"/>
      <c r="K152" s="1"/>
      <c r="L152" s="1"/>
    </row>
    <row r="153" spans="1:12" s="1" customFormat="1" x14ac:dyDescent="0.35">
      <c r="G153" s="44"/>
      <c r="H153" s="44"/>
    </row>
    <row r="154" spans="1:12" ht="15.5" x14ac:dyDescent="0.35">
      <c r="A154" s="69" t="s">
        <v>47</v>
      </c>
      <c r="B154" s="69"/>
      <c r="C154" s="69"/>
      <c r="D154" s="69"/>
      <c r="E154" s="69"/>
      <c r="F154" s="69"/>
      <c r="G154" s="69"/>
      <c r="H154" s="69"/>
      <c r="I154" s="1"/>
      <c r="J154" s="1"/>
      <c r="K154" s="1"/>
      <c r="L154" s="1"/>
    </row>
    <row r="155" spans="1:12" ht="58" x14ac:dyDescent="0.35">
      <c r="A155" s="2" t="s">
        <v>0</v>
      </c>
      <c r="B155" s="3" t="s">
        <v>9</v>
      </c>
      <c r="C155" s="3" t="s">
        <v>20</v>
      </c>
      <c r="D155" s="2" t="s">
        <v>1</v>
      </c>
      <c r="E155" s="2"/>
      <c r="F155" s="5" t="s">
        <v>29</v>
      </c>
      <c r="G155" s="2" t="s">
        <v>19</v>
      </c>
      <c r="H155" s="2" t="s">
        <v>10</v>
      </c>
      <c r="I155" s="1"/>
      <c r="J155" s="1"/>
      <c r="K155" s="1"/>
      <c r="L155" s="1"/>
    </row>
    <row r="156" spans="1:12" ht="15.5" x14ac:dyDescent="0.35">
      <c r="A156" s="62" t="s">
        <v>139</v>
      </c>
      <c r="B156" s="35"/>
      <c r="C156" s="36"/>
      <c r="D156" s="38">
        <v>6</v>
      </c>
      <c r="E156" s="38"/>
      <c r="F156" s="38"/>
      <c r="G156" s="34">
        <f>+F156+D156</f>
        <v>6</v>
      </c>
      <c r="H156" s="38">
        <f>+D156</f>
        <v>6</v>
      </c>
      <c r="I156" s="1"/>
      <c r="J156" s="1"/>
      <c r="K156" s="1"/>
      <c r="L156" s="1"/>
    </row>
    <row r="157" spans="1:12" ht="15.5" x14ac:dyDescent="0.35">
      <c r="A157" s="62" t="s">
        <v>132</v>
      </c>
      <c r="B157" s="35"/>
      <c r="C157" s="36"/>
      <c r="D157" s="38">
        <v>6</v>
      </c>
      <c r="E157" s="38"/>
      <c r="F157" s="38"/>
      <c r="G157" s="34">
        <f t="shared" ref="G157:G164" si="14">+F157+D157</f>
        <v>6</v>
      </c>
      <c r="H157" s="38">
        <f t="shared" ref="H157:H164" si="15">+D157</f>
        <v>6</v>
      </c>
      <c r="I157" s="1"/>
      <c r="J157" s="1"/>
      <c r="K157" s="1"/>
      <c r="L157" s="1"/>
    </row>
    <row r="158" spans="1:12" ht="15.5" x14ac:dyDescent="0.35">
      <c r="A158" s="62" t="s">
        <v>133</v>
      </c>
      <c r="B158" s="35"/>
      <c r="C158" s="36"/>
      <c r="D158" s="38">
        <v>6</v>
      </c>
      <c r="E158" s="38"/>
      <c r="F158" s="38"/>
      <c r="G158" s="34">
        <f t="shared" si="14"/>
        <v>6</v>
      </c>
      <c r="H158" s="38">
        <f t="shared" si="15"/>
        <v>6</v>
      </c>
      <c r="I158" s="1"/>
      <c r="J158" s="1"/>
      <c r="K158" s="1"/>
      <c r="L158" s="1"/>
    </row>
    <row r="159" spans="1:12" ht="15.5" x14ac:dyDescent="0.35">
      <c r="A159" s="62" t="s">
        <v>134</v>
      </c>
      <c r="B159" s="35"/>
      <c r="C159" s="36"/>
      <c r="D159" s="38">
        <v>6</v>
      </c>
      <c r="E159" s="38"/>
      <c r="F159" s="38"/>
      <c r="G159" s="34">
        <f t="shared" si="14"/>
        <v>6</v>
      </c>
      <c r="H159" s="38">
        <f t="shared" si="15"/>
        <v>6</v>
      </c>
      <c r="I159" s="1"/>
      <c r="J159" s="1"/>
      <c r="K159" s="1"/>
      <c r="L159" s="1"/>
    </row>
    <row r="160" spans="1:12" ht="15.5" x14ac:dyDescent="0.35">
      <c r="A160" s="62" t="s">
        <v>135</v>
      </c>
      <c r="B160" s="35"/>
      <c r="C160" s="36"/>
      <c r="D160" s="38">
        <v>6</v>
      </c>
      <c r="E160" s="38"/>
      <c r="F160" s="38"/>
      <c r="G160" s="34">
        <f t="shared" si="14"/>
        <v>6</v>
      </c>
      <c r="H160" s="38">
        <f t="shared" si="15"/>
        <v>6</v>
      </c>
      <c r="I160" s="1"/>
      <c r="J160" s="1"/>
      <c r="K160" s="1"/>
      <c r="L160" s="1"/>
    </row>
    <row r="161" spans="1:12" ht="15.5" x14ac:dyDescent="0.35">
      <c r="A161" s="62" t="s">
        <v>136</v>
      </c>
      <c r="B161" s="35"/>
      <c r="C161" s="36"/>
      <c r="D161" s="38">
        <v>5</v>
      </c>
      <c r="E161" s="38"/>
      <c r="F161" s="38"/>
      <c r="G161" s="34">
        <f t="shared" si="14"/>
        <v>5</v>
      </c>
      <c r="H161" s="38">
        <f t="shared" si="15"/>
        <v>5</v>
      </c>
      <c r="I161" s="1"/>
      <c r="J161" s="1"/>
      <c r="K161" s="1"/>
      <c r="L161" s="1"/>
    </row>
    <row r="162" spans="1:12" s="1" customFormat="1" ht="15.5" x14ac:dyDescent="0.35">
      <c r="A162" s="62" t="s">
        <v>137</v>
      </c>
      <c r="B162" s="35"/>
      <c r="C162" s="36"/>
      <c r="D162" s="38">
        <v>5</v>
      </c>
      <c r="E162" s="38"/>
      <c r="F162" s="38">
        <v>1</v>
      </c>
      <c r="G162" s="34">
        <f t="shared" si="14"/>
        <v>6</v>
      </c>
      <c r="H162" s="38">
        <f t="shared" si="15"/>
        <v>5</v>
      </c>
    </row>
    <row r="163" spans="1:12" s="1" customFormat="1" ht="15.5" x14ac:dyDescent="0.35">
      <c r="A163" s="62" t="s">
        <v>138</v>
      </c>
      <c r="B163" s="35"/>
      <c r="C163" s="36"/>
      <c r="D163" s="38">
        <v>6</v>
      </c>
      <c r="E163" s="38"/>
      <c r="F163" s="38"/>
      <c r="G163" s="34">
        <f t="shared" si="14"/>
        <v>6</v>
      </c>
      <c r="H163" s="38">
        <f t="shared" si="15"/>
        <v>6</v>
      </c>
    </row>
    <row r="164" spans="1:12" ht="15.5" x14ac:dyDescent="0.35">
      <c r="A164" s="62" t="s">
        <v>140</v>
      </c>
      <c r="B164" s="35"/>
      <c r="C164" s="36"/>
      <c r="D164" s="38">
        <v>6</v>
      </c>
      <c r="E164" s="38"/>
      <c r="F164" s="38"/>
      <c r="G164" s="34">
        <f t="shared" si="14"/>
        <v>6</v>
      </c>
      <c r="H164" s="38">
        <f t="shared" si="15"/>
        <v>6</v>
      </c>
      <c r="I164" s="1"/>
      <c r="J164" s="1"/>
      <c r="K164" s="1"/>
      <c r="L164" s="1"/>
    </row>
    <row r="165" spans="1:12" x14ac:dyDescent="0.35">
      <c r="A165" s="7">
        <f>+COUNTA(A156:A164)</f>
        <v>9</v>
      </c>
      <c r="B165" s="8"/>
      <c r="C165" s="9"/>
      <c r="D165" s="10"/>
      <c r="E165" s="10"/>
      <c r="F165" s="11"/>
      <c r="G165" s="7"/>
      <c r="H165" s="7">
        <f>SUM(H156:H164)</f>
        <v>52</v>
      </c>
      <c r="I165" s="1"/>
      <c r="J165" s="1"/>
      <c r="K165" s="1"/>
      <c r="L165" s="1"/>
    </row>
    <row r="166" spans="1:12" x14ac:dyDescent="0.35">
      <c r="A166" s="70" t="s">
        <v>30</v>
      </c>
      <c r="B166" s="70"/>
      <c r="C166" s="70"/>
      <c r="D166" s="70"/>
      <c r="E166" s="70"/>
      <c r="F166" s="70"/>
      <c r="G166" s="70"/>
      <c r="H166" s="7">
        <f>+H165-4</f>
        <v>48</v>
      </c>
      <c r="I166" s="59" t="s">
        <v>123</v>
      </c>
      <c r="J166" s="59"/>
      <c r="K166" s="59"/>
      <c r="L166" s="59"/>
    </row>
    <row r="167" spans="1:12" x14ac:dyDescent="0.35">
      <c r="A167" s="72" t="s">
        <v>28</v>
      </c>
      <c r="B167" s="72"/>
      <c r="C167" s="72"/>
      <c r="D167" s="72"/>
      <c r="E167" s="72"/>
      <c r="F167" s="72"/>
      <c r="G167" s="72"/>
      <c r="H167" s="72"/>
      <c r="I167" s="59"/>
      <c r="J167" s="59"/>
      <c r="K167" s="59"/>
      <c r="L167" s="59"/>
    </row>
    <row r="168" spans="1:12" x14ac:dyDescent="0.35">
      <c r="A168" s="1"/>
      <c r="B168" s="1"/>
      <c r="C168" s="1"/>
      <c r="D168" s="1"/>
      <c r="F168" s="1"/>
      <c r="G168" s="44"/>
      <c r="H168" s="63" t="s">
        <v>122</v>
      </c>
      <c r="I168" s="1"/>
      <c r="J168" s="1"/>
      <c r="K168" s="1"/>
      <c r="L168" s="1"/>
    </row>
    <row r="169" spans="1:12" s="1" customFormat="1" x14ac:dyDescent="0.35">
      <c r="G169" s="45"/>
      <c r="H169" s="45"/>
    </row>
    <row r="170" spans="1:12" ht="15.5" x14ac:dyDescent="0.35">
      <c r="A170" s="69" t="s">
        <v>46</v>
      </c>
      <c r="B170" s="69"/>
      <c r="C170" s="69"/>
      <c r="D170" s="69"/>
      <c r="E170" s="69"/>
      <c r="F170" s="69"/>
      <c r="G170" s="69"/>
      <c r="H170" s="69"/>
      <c r="I170" s="1"/>
      <c r="J170" s="1"/>
      <c r="K170" s="1"/>
      <c r="L170" s="1"/>
    </row>
    <row r="171" spans="1:12" ht="58" x14ac:dyDescent="0.35">
      <c r="A171" s="2" t="s">
        <v>0</v>
      </c>
      <c r="B171" s="3" t="s">
        <v>9</v>
      </c>
      <c r="C171" s="3" t="s">
        <v>20</v>
      </c>
      <c r="D171" s="2" t="s">
        <v>1</v>
      </c>
      <c r="E171" s="2"/>
      <c r="F171" s="5" t="s">
        <v>29</v>
      </c>
      <c r="G171" s="2" t="s">
        <v>19</v>
      </c>
      <c r="H171" s="2" t="s">
        <v>10</v>
      </c>
      <c r="I171" s="1"/>
      <c r="J171" s="1"/>
      <c r="K171" s="1"/>
      <c r="L171" s="1"/>
    </row>
    <row r="172" spans="1:12" ht="15.5" x14ac:dyDescent="0.35">
      <c r="A172" s="62" t="s">
        <v>143</v>
      </c>
      <c r="B172" s="35"/>
      <c r="C172" s="36"/>
      <c r="D172" s="38">
        <v>4</v>
      </c>
      <c r="E172" s="38"/>
      <c r="F172" s="38"/>
      <c r="G172" s="34">
        <f>+D172</f>
        <v>4</v>
      </c>
      <c r="H172" s="38">
        <f>+G172</f>
        <v>4</v>
      </c>
      <c r="I172" s="1"/>
      <c r="J172" s="1"/>
      <c r="K172" s="1"/>
      <c r="L172" s="1"/>
    </row>
    <row r="173" spans="1:12" ht="15.5" x14ac:dyDescent="0.35">
      <c r="A173" s="62" t="s">
        <v>144</v>
      </c>
      <c r="B173" s="35"/>
      <c r="C173" s="36"/>
      <c r="D173" s="38">
        <v>5</v>
      </c>
      <c r="E173" s="38"/>
      <c r="F173" s="38"/>
      <c r="G173" s="34">
        <f t="shared" ref="G173:G176" si="16">+D173</f>
        <v>5</v>
      </c>
      <c r="H173" s="38">
        <f t="shared" ref="H173:H176" si="17">+G173</f>
        <v>5</v>
      </c>
      <c r="I173" s="1"/>
      <c r="J173" s="1"/>
      <c r="K173" s="1"/>
      <c r="L173" s="1"/>
    </row>
    <row r="174" spans="1:12" ht="15.5" x14ac:dyDescent="0.35">
      <c r="A174" s="62" t="s">
        <v>145</v>
      </c>
      <c r="B174" s="35"/>
      <c r="C174" s="36"/>
      <c r="D174" s="38">
        <v>6</v>
      </c>
      <c r="E174" s="38"/>
      <c r="F174" s="38"/>
      <c r="G174" s="34">
        <f t="shared" si="16"/>
        <v>6</v>
      </c>
      <c r="H174" s="38">
        <f t="shared" si="17"/>
        <v>6</v>
      </c>
      <c r="I174" s="1"/>
      <c r="J174" s="1"/>
      <c r="K174" s="1"/>
      <c r="L174" s="1"/>
    </row>
    <row r="175" spans="1:12" ht="15.5" x14ac:dyDescent="0.35">
      <c r="A175" s="62" t="s">
        <v>146</v>
      </c>
      <c r="B175" s="35"/>
      <c r="C175" s="36"/>
      <c r="D175" s="38">
        <v>5</v>
      </c>
      <c r="E175" s="38"/>
      <c r="F175" s="38"/>
      <c r="G175" s="34">
        <f t="shared" si="16"/>
        <v>5</v>
      </c>
      <c r="H175" s="38">
        <f t="shared" si="17"/>
        <v>5</v>
      </c>
      <c r="I175" s="1"/>
      <c r="J175" s="1"/>
      <c r="K175" s="1"/>
      <c r="L175" s="1"/>
    </row>
    <row r="176" spans="1:12" ht="15.5" x14ac:dyDescent="0.35">
      <c r="A176" s="62" t="s">
        <v>147</v>
      </c>
      <c r="B176" s="35"/>
      <c r="C176" s="36"/>
      <c r="D176" s="38">
        <v>5</v>
      </c>
      <c r="E176" s="38"/>
      <c r="F176" s="38"/>
      <c r="G176" s="34">
        <f t="shared" si="16"/>
        <v>5</v>
      </c>
      <c r="H176" s="38">
        <f t="shared" si="17"/>
        <v>5</v>
      </c>
      <c r="I176" s="1"/>
      <c r="J176" s="1"/>
      <c r="K176" s="1"/>
      <c r="L176" s="1"/>
    </row>
    <row r="177" spans="1:12" x14ac:dyDescent="0.35">
      <c r="A177" s="7">
        <f>+COUNTA(A172:A176)</f>
        <v>5</v>
      </c>
      <c r="B177" s="8"/>
      <c r="C177" s="9"/>
      <c r="D177" s="10"/>
      <c r="E177" s="10"/>
      <c r="F177" s="11"/>
      <c r="G177" s="7"/>
      <c r="H177" s="7">
        <f>SUM(H172:H176)</f>
        <v>25</v>
      </c>
      <c r="I177" s="1"/>
      <c r="J177" s="1"/>
      <c r="K177" s="1"/>
      <c r="L177" s="1"/>
    </row>
    <row r="178" spans="1:12" x14ac:dyDescent="0.35">
      <c r="A178" s="70" t="s">
        <v>30</v>
      </c>
      <c r="B178" s="70"/>
      <c r="C178" s="70"/>
      <c r="D178" s="70"/>
      <c r="E178" s="70"/>
      <c r="F178" s="70"/>
      <c r="G178" s="70"/>
      <c r="H178" s="7"/>
      <c r="I178" s="71"/>
      <c r="J178" s="71"/>
      <c r="K178" s="71"/>
      <c r="L178" s="71"/>
    </row>
    <row r="179" spans="1:12" x14ac:dyDescent="0.35">
      <c r="A179" s="72" t="s">
        <v>28</v>
      </c>
      <c r="B179" s="72"/>
      <c r="C179" s="72"/>
      <c r="D179" s="72"/>
      <c r="E179" s="72"/>
      <c r="F179" s="72"/>
      <c r="G179" s="72"/>
      <c r="H179" s="72"/>
      <c r="I179" s="71"/>
      <c r="J179" s="71"/>
      <c r="K179" s="71"/>
      <c r="L179" s="71"/>
    </row>
    <row r="180" spans="1:12" x14ac:dyDescent="0.35">
      <c r="A180" s="1"/>
      <c r="B180" s="1"/>
      <c r="C180" s="1"/>
      <c r="D180" s="1"/>
      <c r="F180" s="1"/>
      <c r="G180" s="45"/>
      <c r="H180" s="45"/>
      <c r="I180" s="1"/>
      <c r="J180" s="1"/>
      <c r="K180" s="1"/>
      <c r="L180" s="1"/>
    </row>
    <row r="181" spans="1:12" ht="15" thickBot="1" x14ac:dyDescent="0.4"/>
    <row r="182" spans="1:12" ht="15.5" thickTop="1" thickBot="1" x14ac:dyDescent="0.4">
      <c r="A182" s="77" t="s">
        <v>32</v>
      </c>
      <c r="B182" s="78"/>
      <c r="C182" s="78"/>
      <c r="D182" s="78"/>
      <c r="E182" s="78"/>
      <c r="F182" s="78"/>
      <c r="G182" s="78"/>
      <c r="H182" s="79"/>
    </row>
    <row r="183" spans="1:12" ht="30" thickTop="1" thickBot="1" x14ac:dyDescent="0.4">
      <c r="A183" s="12" t="s">
        <v>2</v>
      </c>
      <c r="B183" s="13" t="s">
        <v>18</v>
      </c>
      <c r="C183" s="12" t="s">
        <v>22</v>
      </c>
      <c r="D183" s="14" t="s">
        <v>23</v>
      </c>
      <c r="E183" s="14"/>
      <c r="F183" s="15" t="s">
        <v>24</v>
      </c>
      <c r="G183" s="14" t="s">
        <v>25</v>
      </c>
      <c r="H183" s="16" t="s">
        <v>26</v>
      </c>
    </row>
    <row r="184" spans="1:12" ht="15" thickBot="1" x14ac:dyDescent="0.4">
      <c r="A184" s="17" t="s">
        <v>3</v>
      </c>
      <c r="B184" s="18">
        <f>+A12</f>
        <v>6</v>
      </c>
      <c r="C184" s="19">
        <v>51800.47</v>
      </c>
      <c r="D184" s="22">
        <f>+H12</f>
        <v>34</v>
      </c>
      <c r="E184" s="22"/>
      <c r="F184" s="23">
        <f t="shared" ref="F184:F189" si="18">+D184*C184</f>
        <v>1761215.98</v>
      </c>
      <c r="G184" s="24">
        <f t="shared" ref="G184:G192" si="19">+F184*0.15</f>
        <v>264182.397</v>
      </c>
      <c r="H184" s="25">
        <f t="shared" ref="H184:H189" si="20">+F184-G184</f>
        <v>1497033.5830000001</v>
      </c>
    </row>
    <row r="185" spans="1:12" ht="15" thickBot="1" x14ac:dyDescent="0.4">
      <c r="A185" s="53" t="s">
        <v>4</v>
      </c>
      <c r="B185" s="54">
        <f>+A29</f>
        <v>8</v>
      </c>
      <c r="C185" s="19">
        <v>51800.47</v>
      </c>
      <c r="D185" s="55">
        <f>+H29</f>
        <v>47</v>
      </c>
      <c r="E185" s="55"/>
      <c r="F185" s="56">
        <f t="shared" si="18"/>
        <v>2434622.09</v>
      </c>
      <c r="G185" s="57">
        <f t="shared" si="19"/>
        <v>365193.31349999999</v>
      </c>
      <c r="H185" s="58">
        <f t="shared" si="20"/>
        <v>2069428.7764999999</v>
      </c>
    </row>
    <row r="186" spans="1:12" s="1" customFormat="1" ht="15" thickBot="1" x14ac:dyDescent="0.4">
      <c r="A186" s="20" t="s">
        <v>5</v>
      </c>
      <c r="B186" s="21">
        <f>+A46</f>
        <v>9</v>
      </c>
      <c r="C186" s="19">
        <v>51800.47</v>
      </c>
      <c r="D186" s="22">
        <f>+H46</f>
        <v>48</v>
      </c>
      <c r="E186" s="22"/>
      <c r="F186" s="23">
        <f t="shared" si="18"/>
        <v>2486422.56</v>
      </c>
      <c r="G186" s="24">
        <f t="shared" si="19"/>
        <v>372963.38400000002</v>
      </c>
      <c r="H186" s="25">
        <f t="shared" si="20"/>
        <v>2113459.176</v>
      </c>
    </row>
    <row r="187" spans="1:12" ht="15" thickBot="1" x14ac:dyDescent="0.4">
      <c r="A187" s="20" t="s">
        <v>6</v>
      </c>
      <c r="B187" s="21">
        <f>+A58</f>
        <v>6</v>
      </c>
      <c r="C187" s="19">
        <v>51800.47</v>
      </c>
      <c r="D187" s="22">
        <f>+H58</f>
        <v>35</v>
      </c>
      <c r="E187" s="22"/>
      <c r="F187" s="23">
        <f t="shared" si="18"/>
        <v>1813016.45</v>
      </c>
      <c r="G187" s="24">
        <f t="shared" si="19"/>
        <v>271952.46749999997</v>
      </c>
      <c r="H187" s="25">
        <f t="shared" si="20"/>
        <v>1541063.9824999999</v>
      </c>
    </row>
    <row r="188" spans="1:12" ht="15" thickBot="1" x14ac:dyDescent="0.4">
      <c r="A188" s="20" t="s">
        <v>7</v>
      </c>
      <c r="B188" s="21">
        <f>+A71</f>
        <v>6</v>
      </c>
      <c r="C188" s="19">
        <v>51800.47</v>
      </c>
      <c r="D188" s="22">
        <f>+H71</f>
        <v>36</v>
      </c>
      <c r="E188" s="22"/>
      <c r="F188" s="23">
        <f t="shared" si="18"/>
        <v>1864816.92</v>
      </c>
      <c r="G188" s="24">
        <f t="shared" si="19"/>
        <v>279722.538</v>
      </c>
      <c r="H188" s="25">
        <f t="shared" si="20"/>
        <v>1585094.382</v>
      </c>
    </row>
    <row r="189" spans="1:12" ht="15" thickBot="1" x14ac:dyDescent="0.4">
      <c r="A189" s="20" t="s">
        <v>11</v>
      </c>
      <c r="B189" s="21">
        <f>+A86</f>
        <v>8</v>
      </c>
      <c r="C189" s="19">
        <v>51800.47</v>
      </c>
      <c r="D189" s="22">
        <f>+H86</f>
        <v>44</v>
      </c>
      <c r="E189" s="22"/>
      <c r="F189" s="23">
        <f t="shared" si="18"/>
        <v>2279220.6800000002</v>
      </c>
      <c r="G189" s="24">
        <f t="shared" si="19"/>
        <v>341883.10200000001</v>
      </c>
      <c r="H189" s="25">
        <f t="shared" si="20"/>
        <v>1937337.5780000002</v>
      </c>
    </row>
    <row r="190" spans="1:12" ht="15" thickBot="1" x14ac:dyDescent="0.4">
      <c r="A190" s="20" t="s">
        <v>12</v>
      </c>
      <c r="B190" s="21">
        <f>+A102</f>
        <v>8</v>
      </c>
      <c r="C190" s="19">
        <v>51800.47</v>
      </c>
      <c r="D190" s="22">
        <f>+H102</f>
        <v>44</v>
      </c>
      <c r="E190" s="22"/>
      <c r="F190" s="23">
        <f>+(D190*C190)-4960.65</f>
        <v>2274260.0300000003</v>
      </c>
      <c r="G190" s="24">
        <f t="shared" ref="G190" si="21">+F190*0.15</f>
        <v>341139.00450000004</v>
      </c>
      <c r="H190" s="25">
        <f t="shared" ref="H190" si="22">+F190-G190</f>
        <v>1933121.0255000002</v>
      </c>
    </row>
    <row r="191" spans="1:12" ht="15" thickBot="1" x14ac:dyDescent="0.4">
      <c r="A191" s="20" t="s">
        <v>13</v>
      </c>
      <c r="B191" s="21">
        <f>+A117</f>
        <v>9</v>
      </c>
      <c r="C191" s="19">
        <v>51800.47</v>
      </c>
      <c r="D191" s="22">
        <f>+H117</f>
        <v>47</v>
      </c>
      <c r="E191" s="22"/>
      <c r="F191" s="23">
        <f>+D191*C191</f>
        <v>2434622.09</v>
      </c>
      <c r="G191" s="24">
        <f t="shared" si="19"/>
        <v>365193.31349999999</v>
      </c>
      <c r="H191" s="25">
        <f>+F191-G191</f>
        <v>2069428.7764999999</v>
      </c>
    </row>
    <row r="192" spans="1:12" ht="15" thickBot="1" x14ac:dyDescent="0.4">
      <c r="A192" s="20" t="s">
        <v>14</v>
      </c>
      <c r="B192" s="21">
        <f>+A132</f>
        <v>8</v>
      </c>
      <c r="C192" s="19">
        <v>51800.47</v>
      </c>
      <c r="D192" s="22">
        <f>+H132</f>
        <v>40</v>
      </c>
      <c r="E192" s="22"/>
      <c r="F192" s="23">
        <f>+D192*C192</f>
        <v>2072018.8</v>
      </c>
      <c r="G192" s="24">
        <f t="shared" si="19"/>
        <v>310802.82</v>
      </c>
      <c r="H192" s="25">
        <f>+F192-G192</f>
        <v>1761215.98</v>
      </c>
    </row>
    <row r="193" spans="1:8" ht="15" thickBot="1" x14ac:dyDescent="0.4">
      <c r="A193" s="20" t="s">
        <v>15</v>
      </c>
      <c r="B193" s="21">
        <f>+A58</f>
        <v>6</v>
      </c>
      <c r="C193" s="19">
        <v>51800.47</v>
      </c>
      <c r="D193" s="22">
        <f>+H150</f>
        <v>47</v>
      </c>
      <c r="E193" s="22"/>
      <c r="F193" s="23">
        <f>+D193*C193</f>
        <v>2434622.09</v>
      </c>
      <c r="G193" s="24">
        <f>+F193*0.15</f>
        <v>365193.31349999999</v>
      </c>
      <c r="H193" s="25">
        <f>+F193-G193</f>
        <v>2069428.7764999999</v>
      </c>
    </row>
    <row r="194" spans="1:8" ht="15" thickBot="1" x14ac:dyDescent="0.4">
      <c r="A194" s="20" t="s">
        <v>16</v>
      </c>
      <c r="B194" s="21">
        <f>+A165</f>
        <v>9</v>
      </c>
      <c r="C194" s="19">
        <v>51800.47</v>
      </c>
      <c r="D194" s="22">
        <f>+H166</f>
        <v>48</v>
      </c>
      <c r="E194" s="22"/>
      <c r="F194" s="23">
        <f>+D194*C194</f>
        <v>2486422.56</v>
      </c>
      <c r="G194" s="24">
        <f>+F194*0.15</f>
        <v>372963.38400000002</v>
      </c>
      <c r="H194" s="25">
        <f>+F194-G194</f>
        <v>2113459.176</v>
      </c>
    </row>
    <row r="195" spans="1:8" ht="15" thickBot="1" x14ac:dyDescent="0.4">
      <c r="A195" s="26" t="s">
        <v>17</v>
      </c>
      <c r="B195" s="27">
        <f>+A177</f>
        <v>5</v>
      </c>
      <c r="C195" s="19">
        <v>51800.47</v>
      </c>
      <c r="D195" s="22">
        <f>+H177</f>
        <v>25</v>
      </c>
      <c r="E195" s="22"/>
      <c r="F195" s="23">
        <f>+D195*C195</f>
        <v>1295011.75</v>
      </c>
      <c r="G195" s="24">
        <f>+F195*0.15</f>
        <v>194251.76249999998</v>
      </c>
      <c r="H195" s="25">
        <f>+F195-G195</f>
        <v>1100759.9875</v>
      </c>
    </row>
    <row r="196" spans="1:8" ht="19" thickBot="1" x14ac:dyDescent="0.5">
      <c r="A196" s="28" t="s">
        <v>8</v>
      </c>
      <c r="B196" s="29">
        <f>SUM(B184:B195)</f>
        <v>88</v>
      </c>
      <c r="C196" s="30"/>
      <c r="D196" s="29">
        <f>SUM(D184:D195)</f>
        <v>495</v>
      </c>
      <c r="E196" s="29"/>
      <c r="F196" s="39">
        <f>SUM(F184:F195)</f>
        <v>25636272</v>
      </c>
      <c r="G196" s="39">
        <f>SUM(G184:G195)</f>
        <v>3845440.8000000007</v>
      </c>
      <c r="H196" s="31">
        <f>SUM(H184:H195)</f>
        <v>21790831.199999999</v>
      </c>
    </row>
    <row r="197" spans="1:8" x14ac:dyDescent="0.35">
      <c r="A197" s="32" t="s">
        <v>27</v>
      </c>
      <c r="B197" s="33"/>
      <c r="C197" s="32"/>
      <c r="D197" s="32"/>
      <c r="E197" s="32"/>
      <c r="F197" s="1"/>
      <c r="G197" s="1"/>
      <c r="H197" s="1"/>
    </row>
  </sheetData>
  <mergeCells count="51">
    <mergeCell ref="A182:H182"/>
    <mergeCell ref="A35:H35"/>
    <mergeCell ref="A47:G47"/>
    <mergeCell ref="A48:H48"/>
    <mergeCell ref="A50:H50"/>
    <mergeCell ref="A59:G59"/>
    <mergeCell ref="A60:H60"/>
    <mergeCell ref="A63:H63"/>
    <mergeCell ref="A72:G72"/>
    <mergeCell ref="A92:H92"/>
    <mergeCell ref="A103:G103"/>
    <mergeCell ref="A122:H122"/>
    <mergeCell ref="A133:G133"/>
    <mergeCell ref="A134:H134"/>
    <mergeCell ref="A104:H104"/>
    <mergeCell ref="A106:H106"/>
    <mergeCell ref="A1:H1"/>
    <mergeCell ref="A2:H2"/>
    <mergeCell ref="A4:H4"/>
    <mergeCell ref="A13:G13"/>
    <mergeCell ref="A14:H14"/>
    <mergeCell ref="A17:H17"/>
    <mergeCell ref="A19:H19"/>
    <mergeCell ref="A31:G31"/>
    <mergeCell ref="A32:H32"/>
    <mergeCell ref="I72:L73"/>
    <mergeCell ref="A73:H73"/>
    <mergeCell ref="I59:L60"/>
    <mergeCell ref="I71:K71"/>
    <mergeCell ref="A33:B33"/>
    <mergeCell ref="A118:G118"/>
    <mergeCell ref="A119:H119"/>
    <mergeCell ref="I87:K87"/>
    <mergeCell ref="I117:K117"/>
    <mergeCell ref="A91:C91"/>
    <mergeCell ref="A74:H74"/>
    <mergeCell ref="A170:H170"/>
    <mergeCell ref="A178:G178"/>
    <mergeCell ref="I178:L179"/>
    <mergeCell ref="A179:H179"/>
    <mergeCell ref="A150:G150"/>
    <mergeCell ref="A151:H151"/>
    <mergeCell ref="A154:H154"/>
    <mergeCell ref="A166:G166"/>
    <mergeCell ref="A167:H167"/>
    <mergeCell ref="A76:H76"/>
    <mergeCell ref="A87:G87"/>
    <mergeCell ref="A88:H88"/>
    <mergeCell ref="A137:H137"/>
    <mergeCell ref="I133:L134"/>
    <mergeCell ref="I103:L104"/>
  </mergeCells>
  <phoneticPr fontId="14" type="noConversion"/>
  <pageMargins left="0.7" right="0.7" top="0.75" bottom="0.75" header="0.3" footer="0.3"/>
  <pageSetup scale="49" orientation="portrait" r:id="rId1"/>
  <rowBreaks count="3" manualBreakCount="3">
    <brk id="62" max="10" man="1"/>
    <brk id="120" max="10" man="1"/>
    <brk id="18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 DIETAS</vt:lpstr>
      <vt:lpstr>'2021 DIETAS'!Área_de_impresión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Zuniga</dc:creator>
  <cp:lastModifiedBy>Laura Sotela Montero</cp:lastModifiedBy>
  <cp:lastPrinted>2018-10-12T21:23:22Z</cp:lastPrinted>
  <dcterms:created xsi:type="dcterms:W3CDTF">2018-06-06T14:42:52Z</dcterms:created>
  <dcterms:modified xsi:type="dcterms:W3CDTF">2023-01-12T21:32:58Z</dcterms:modified>
</cp:coreProperties>
</file>