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heets/sheet1.xml" ContentType="application/vnd.openxmlformats-officedocument.spreadsheetml.chart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ables/table1.xml" ContentType="application/vnd.openxmlformats-officedocument.spreadsheetml.tab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ric.marin\Desktop\CONAVI PSJSR\SIGEPRO\SALIDA GERENCIAL\FEB 20\"/>
    </mc:Choice>
  </mc:AlternateContent>
  <bookViews>
    <workbookView xWindow="0" yWindow="0" windowWidth="18945" windowHeight="6660" tabRatio="647" activeTab="1"/>
  </bookViews>
  <sheets>
    <sheet name="Instructivo" sheetId="9" r:id="rId1"/>
    <sheet name="Información Proyecto" sheetId="7" r:id="rId2"/>
    <sheet name="Avance financiero " sheetId="11" r:id="rId3"/>
    <sheet name="Escala de tiempo del proyecto" sheetId="12" r:id="rId4"/>
    <sheet name="Gráfico Escala de tiempo" sheetId="14" r:id="rId5"/>
    <sheet name="Resumen OM y OS" sheetId="15" r:id="rId6"/>
  </sheets>
  <definedNames>
    <definedName name="_xlnm.Print_Area" localSheetId="2">'Avance financiero '!$A$1:$H$94</definedName>
    <definedName name="_xlnm.Print_Area" localSheetId="3">'Escala de tiempo del proyecto'!$A$1:$O$17</definedName>
    <definedName name="_xlnm.Print_Area" localSheetId="1">'Información Proyecto'!$A$1:$P$82</definedName>
    <definedName name="_xlnm.Print_Area" localSheetId="0">Instructivo!$A$1:$G$93</definedName>
    <definedName name="_xlnm.Print_Area" localSheetId="5">'Resumen OM y OS'!$A$1:$F$17</definedName>
    <definedName name="FinDeProyecto">'Escala de tiempo del proyecto'!$L$21</definedName>
    <definedName name="InicioDeProyecto">'Escala de tiempo del proyecto'!$L$19</definedName>
    <definedName name="Restablecer_área" localSheetId="3">'Escala de tiempo del proyecto'!$A$1:$N$17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2" l="1"/>
  <c r="E30" i="12"/>
  <c r="E27" i="12" l="1"/>
  <c r="E20" i="12"/>
  <c r="E35" i="12"/>
  <c r="E34" i="12"/>
  <c r="E36" i="12"/>
  <c r="E37" i="12"/>
  <c r="E31" i="12"/>
  <c r="E32" i="12"/>
  <c r="E40" i="11"/>
  <c r="C42" i="11"/>
  <c r="E28" i="7" l="1"/>
  <c r="E68" i="7" l="1"/>
  <c r="E22" i="7"/>
  <c r="E41" i="11" l="1"/>
  <c r="E42" i="11" s="1"/>
  <c r="D40" i="11"/>
  <c r="D41" i="11" s="1"/>
  <c r="D42" i="11" s="1"/>
  <c r="C41" i="11"/>
  <c r="C40" i="11"/>
  <c r="I63" i="7" l="1"/>
  <c r="I62" i="7"/>
  <c r="E55" i="7"/>
  <c r="E26" i="12" l="1"/>
  <c r="E24" i="12"/>
  <c r="E40" i="12" l="1"/>
  <c r="E39" i="12"/>
  <c r="E38" i="12"/>
  <c r="E33" i="12"/>
  <c r="E28" i="12"/>
  <c r="E25" i="12"/>
  <c r="E23" i="12"/>
  <c r="E22" i="12"/>
  <c r="E21" i="12"/>
  <c r="I64" i="7" l="1"/>
  <c r="E30" i="7"/>
  <c r="E29" i="7"/>
  <c r="E27" i="7"/>
  <c r="E26" i="7"/>
  <c r="E25" i="7"/>
  <c r="E65" i="7"/>
  <c r="G25" i="7" s="1"/>
  <c r="E23" i="7"/>
  <c r="E19" i="7"/>
  <c r="E21" i="7"/>
  <c r="E17" i="7"/>
  <c r="E16" i="7"/>
  <c r="E15" i="7"/>
  <c r="E20" i="7"/>
  <c r="E59" i="7" l="1"/>
  <c r="G15" i="7" s="1"/>
</calcChain>
</file>

<file path=xl/sharedStrings.xml><?xml version="1.0" encoding="utf-8"?>
<sst xmlns="http://schemas.openxmlformats.org/spreadsheetml/2006/main" count="210" uniqueCount="164">
  <si>
    <t xml:space="preserve">Teléfono / Correo </t>
  </si>
  <si>
    <t>Orden de Inicio</t>
  </si>
  <si>
    <t>Fecha de Finalización</t>
  </si>
  <si>
    <t>Financiero Ejec.</t>
  </si>
  <si>
    <t>OM</t>
  </si>
  <si>
    <t>Plazo utilizado</t>
  </si>
  <si>
    <t>Última suspensión</t>
  </si>
  <si>
    <t>N/A</t>
  </si>
  <si>
    <t>Contratista/Supervisora</t>
  </si>
  <si>
    <t>Fuente Financiamiento</t>
  </si>
  <si>
    <t>Plazo contractual (PC)</t>
  </si>
  <si>
    <t>Eventos compens. (EC)</t>
  </si>
  <si>
    <t>Plazos OM (POM)</t>
  </si>
  <si>
    <t>Plazo total (PC+EC+POM)</t>
  </si>
  <si>
    <t>EC</t>
  </si>
  <si>
    <t>PS</t>
  </si>
  <si>
    <t>POM</t>
  </si>
  <si>
    <t>PC</t>
  </si>
  <si>
    <t>Monto de oferta (MO)</t>
  </si>
  <si>
    <t>Orden Modificación (OM)</t>
  </si>
  <si>
    <t>Reajustes (R)</t>
  </si>
  <si>
    <t>Monto total (MO+OM+R)</t>
  </si>
  <si>
    <t>MO</t>
  </si>
  <si>
    <t>R</t>
  </si>
  <si>
    <t>Plazo por suspensión (PS)</t>
  </si>
  <si>
    <t>Informe Gerencial Mensual</t>
  </si>
  <si>
    <t>El objetivo del presente instructivo es definir al Ingeniero de Proyecto el procedimiento y los datos necesarios para confeccionar este informe, así como a quién y cuándo se debe presentar.</t>
  </si>
  <si>
    <t>Basado en la Disposición PP-02-2001</t>
  </si>
  <si>
    <t>Día 15 de cada mes o el día hábil inmediato anterior a esa fecha si ésta interfiere con un fin de semana o feriado.</t>
  </si>
  <si>
    <t>Mantenimiento rutinario</t>
  </si>
  <si>
    <t>Mantenimiento periódico</t>
  </si>
  <si>
    <t>Mejoramiento</t>
  </si>
  <si>
    <t>Obra Nueva</t>
  </si>
  <si>
    <t xml:space="preserve">Gerente: </t>
  </si>
  <si>
    <t>Encargado</t>
  </si>
  <si>
    <t>Suspendido</t>
  </si>
  <si>
    <t>En Ejecución</t>
  </si>
  <si>
    <t>Finiquito</t>
  </si>
  <si>
    <t>Sin iniciar</t>
  </si>
  <si>
    <t>Cierre contractual</t>
  </si>
  <si>
    <t>Ingeniero (a) de Proyecto:</t>
  </si>
  <si>
    <t xml:space="preserve"> (9) COSTO</t>
  </si>
  <si>
    <t>(8) PLAZO</t>
  </si>
  <si>
    <t>Monto de oferta (MO): Monto total del contrato</t>
  </si>
  <si>
    <t>Orden Modificación (OM): Monto asignado en las órdenes de modificación del proyecto. En caso de que no hayan, se colocará la cifra cero.</t>
  </si>
  <si>
    <t>Reajustes (R) : Monto asignado a los reajustes del proyecto. En caso de que no hayan, se colocará la cifra cero.</t>
  </si>
  <si>
    <t>Monto total (MO+OM+R): Este monto corresponde a la suma del monto ofertado, el monto correspondiente a órdenes de modificación y reajustes.</t>
  </si>
  <si>
    <t>Financiero Ejec.: Este monto corresponde a las facturas efectivamente canceladas al contratista.</t>
  </si>
  <si>
    <t>Pendiente de pago: Este monto corresponde a estimaciones aprobadas pero que aún no han sido canceladas.</t>
  </si>
  <si>
    <t>Pendiente de pago (PP)</t>
  </si>
  <si>
    <t>% Avance</t>
  </si>
  <si>
    <t>% Ejec.</t>
  </si>
  <si>
    <t>* Emitir síntesis sobre el avance físico, financiero y calidad de la obra, así como un breve avance de las acciones que espera realizar el siguiente mes para mantener o mejorar el desempeño del proyecto.</t>
  </si>
  <si>
    <t>Base de datos (Completar casillas color naranja, los espacios verdes se calculan automáticamente):</t>
  </si>
  <si>
    <t>% de Avance</t>
  </si>
  <si>
    <t>% de ejecución</t>
  </si>
  <si>
    <t>(5) Unidad encargada</t>
  </si>
  <si>
    <t>(7) PLAZO</t>
  </si>
  <si>
    <t xml:space="preserve"> (8) COSTO</t>
  </si>
  <si>
    <t>(9) Consideraciones relevantes</t>
  </si>
  <si>
    <t>(10) Elaborado y aprobado por:</t>
  </si>
  <si>
    <t>1. Objetivo:</t>
  </si>
  <si>
    <t>2. Fecha límite de presentación:</t>
  </si>
  <si>
    <t>3. Requisito de envío:</t>
  </si>
  <si>
    <t>4. Descripción del documento:</t>
  </si>
  <si>
    <t xml:space="preserve">     Encargado: Nombre del ingeniero responsable del proyecto y al cual se puede contactar para responder consultas  </t>
  </si>
  <si>
    <t xml:space="preserve">    Teléfono / Correo: Número del celular institucional / correo electrónico oficial </t>
  </si>
  <si>
    <t xml:space="preserve">    Contratista/Supervisora: Indicar nombre del contratista y separarlo con un / para indicar el nombre de la empresa supervisora</t>
  </si>
  <si>
    <t xml:space="preserve">    Fuente Financiamiento: Indicar la proveniencia de los fondos</t>
  </si>
  <si>
    <t xml:space="preserve">     Orden de Inicio: Fecha en que se da la orden de inicio del proyecto</t>
  </si>
  <si>
    <t xml:space="preserve">     Eventos compens. (EC): Indicar el plazo que se reconoce por eventos compensables al contratista</t>
  </si>
  <si>
    <t xml:space="preserve">     Plazo por suspensión (PS): Indicar el plazo acumulado en que el proyecto se ha encontrado suspendido.</t>
  </si>
  <si>
    <t xml:space="preserve">     Última suspensión: En caso de que el proyecto se encuentre suspendido en el momento del informe, indicar la fecha en que se suspendió. Si el proyecto está en ejecución se indicará: N/A de no aplica.</t>
  </si>
  <si>
    <t xml:space="preserve">     Plazos OM (POM): Indicar el plazo que se reconoce por órdenes de modificación.</t>
  </si>
  <si>
    <t xml:space="preserve">     Plazo total (PC+EC+POM): Este dato corresponde a la suma del plazo contractual, los eventos compensables y el plazo por órdenes de modificación.</t>
  </si>
  <si>
    <t xml:space="preserve">    Fecha de Finalización: Indicar la fecha autorizada de finalización, basada en el plazo contractual, los eventos compensables y plazo por órdenes de modificación. En caso de que el proyecto esté suspendido se indicará: INDEFINIDA</t>
  </si>
  <si>
    <r>
      <rPr>
        <b/>
        <sz val="11"/>
        <color theme="1"/>
        <rFont val="Arial"/>
        <family val="2"/>
      </rPr>
      <t>(2)</t>
    </r>
    <r>
      <rPr>
        <sz val="11"/>
        <color theme="1"/>
        <rFont val="Arial"/>
        <family val="2"/>
      </rPr>
      <t xml:space="preserve">  Indicar el tipo de trabajo según el siguiente glosario:</t>
    </r>
  </si>
  <si>
    <r>
      <rPr>
        <b/>
        <sz val="11"/>
        <color theme="1"/>
        <rFont val="Arial"/>
        <family val="2"/>
      </rPr>
      <t xml:space="preserve">(4) </t>
    </r>
    <r>
      <rPr>
        <sz val="11"/>
        <color theme="1"/>
        <rFont val="Arial"/>
        <family val="2"/>
      </rPr>
      <t>Estado del proyecto: Indicar el estado del proyecto según el siguiente glosario:</t>
    </r>
  </si>
  <si>
    <r>
      <rPr>
        <b/>
        <sz val="11"/>
        <color theme="1"/>
        <rFont val="Arial"/>
        <family val="2"/>
      </rPr>
      <t xml:space="preserve">(6) </t>
    </r>
    <r>
      <rPr>
        <sz val="11"/>
        <color theme="1"/>
        <rFont val="Arial"/>
        <family val="2"/>
      </rPr>
      <t xml:space="preserve">Descripción: Incluir una descripción básica del proyecto, señalando: provincia, cantón, distrito, longitud en kilómetros, breve descripción del trabajo a realizar, sección de control y su localización dentro de ella.  </t>
    </r>
  </si>
  <si>
    <r>
      <rPr>
        <b/>
        <sz val="11"/>
        <color theme="1"/>
        <rFont val="Arial"/>
        <family val="2"/>
      </rPr>
      <t>(7)</t>
    </r>
    <r>
      <rPr>
        <sz val="11"/>
        <color theme="1"/>
        <rFont val="Arial"/>
        <family val="2"/>
      </rPr>
      <t xml:space="preserve"> </t>
    </r>
    <r>
      <rPr>
        <u/>
        <sz val="11"/>
        <color theme="1"/>
        <rFont val="Arial"/>
        <family val="2"/>
      </rPr>
      <t>Datos del plazo</t>
    </r>
  </si>
  <si>
    <r>
      <rPr>
        <b/>
        <sz val="11"/>
        <color theme="1"/>
        <rFont val="Arial"/>
        <family val="2"/>
      </rPr>
      <t>(8)</t>
    </r>
    <r>
      <rPr>
        <u/>
        <sz val="11"/>
        <color theme="1"/>
        <rFont val="Arial"/>
        <family val="2"/>
      </rPr>
      <t xml:space="preserve"> Costos: </t>
    </r>
    <r>
      <rPr>
        <sz val="11"/>
        <color theme="1"/>
        <rFont val="Arial"/>
        <family val="2"/>
      </rPr>
      <t>se debe completar con la moneda con que se contrató. El gráfico se debe presentar con los montos en millones, con el fin de que el visualmente sea más fácil su lectura.</t>
    </r>
  </si>
  <si>
    <r>
      <rPr>
        <b/>
        <sz val="11"/>
        <color theme="1"/>
        <rFont val="Arial"/>
        <family val="2"/>
      </rPr>
      <t>(9)</t>
    </r>
    <r>
      <rPr>
        <sz val="11"/>
        <color theme="1"/>
        <rFont val="Arial"/>
        <family val="2"/>
      </rPr>
      <t xml:space="preserve"> Consideraciones relevantes: el Ingeniero de Proyecto debe señalar aspectos como:</t>
    </r>
  </si>
  <si>
    <r>
      <rPr>
        <b/>
        <sz val="11"/>
        <color theme="1"/>
        <rFont val="Arial"/>
        <family val="2"/>
      </rPr>
      <t>(10)</t>
    </r>
    <r>
      <rPr>
        <sz val="11"/>
        <color theme="1"/>
        <rFont val="Arial"/>
        <family val="2"/>
      </rPr>
      <t xml:space="preserve"> Debe estar firmado digitalmente por el Ingeniero de Proyecto y el Gerente.</t>
    </r>
  </si>
  <si>
    <t>5. Gráficos de avance financiero:</t>
  </si>
  <si>
    <t>Tabla: Avance Financiero</t>
  </si>
  <si>
    <t>Tabla: Flujo de desembolsos</t>
  </si>
  <si>
    <t>En las tablas: Avance Financiero y Flujo de desembolsos se pueden agregar filas conforme sea necesario. Estas son las bases para la construcción de los gráficos. La Tabla de Avance Financiero es el acumulado de los flujos de desembolsos.</t>
  </si>
  <si>
    <t>ESCALA DE TIEMPO</t>
  </si>
  <si>
    <t>FECHA</t>
  </si>
  <si>
    <t>HITO</t>
  </si>
  <si>
    <t>CARGO</t>
  </si>
  <si>
    <t>LÍNEA BASE</t>
  </si>
  <si>
    <t>6. Escala de tiempo del proyecto</t>
  </si>
  <si>
    <t>Tabla: DETALLES DEL PROYECTO</t>
  </si>
  <si>
    <t xml:space="preserve">En la Tabla: Detalles del Proyecto se deben incluir los hitos relevantes del proyecto. En la columna de fecha se debe indicar el día/mes/año y en Hito el evento. La columna llamada Cargo permite mover las etiquetas de los eventos para que no queden sobrepuestas. </t>
  </si>
  <si>
    <t>Se debe indicar un hito con la etiqueta "Día de Hoy".</t>
  </si>
  <si>
    <r>
      <rPr>
        <b/>
        <sz val="11"/>
        <color theme="1"/>
        <rFont val="Arial"/>
        <family val="2"/>
      </rPr>
      <t>(11)</t>
    </r>
    <r>
      <rPr>
        <sz val="11"/>
        <color theme="1"/>
        <rFont val="Arial"/>
        <family val="2"/>
      </rPr>
      <t xml:space="preserve"> Mes de reporte.</t>
    </r>
  </si>
  <si>
    <r>
      <rPr>
        <b/>
        <sz val="11"/>
        <color theme="1"/>
        <rFont val="Arial"/>
        <family val="2"/>
      </rPr>
      <t>(12)</t>
    </r>
    <r>
      <rPr>
        <sz val="11"/>
        <color theme="1"/>
        <rFont val="Arial"/>
        <family val="2"/>
      </rPr>
      <t xml:space="preserve"> Línea base: se debe indicar el monto programado  según los términos contractuales y de oferta. Estos datos no se deben variar, por cuanto es la línea base.</t>
    </r>
  </si>
  <si>
    <r>
      <rPr>
        <b/>
        <sz val="11"/>
        <color theme="1"/>
        <rFont val="Arial"/>
        <family val="2"/>
      </rPr>
      <t>(13)</t>
    </r>
    <r>
      <rPr>
        <sz val="11"/>
        <color theme="1"/>
        <rFont val="Arial"/>
        <family val="2"/>
      </rPr>
      <t xml:space="preserve"> Autorizado: corresponde al monto que resulta de la suma del monto original del contrato afectado por los cambios aprobados en monto por Órdenes de Modificación y Eventos compensables. </t>
    </r>
  </si>
  <si>
    <r>
      <rPr>
        <b/>
        <sz val="11"/>
        <color theme="1"/>
        <rFont val="Arial"/>
        <family val="2"/>
      </rPr>
      <t>(14)</t>
    </r>
    <r>
      <rPr>
        <sz val="11"/>
        <color theme="1"/>
        <rFont val="Arial"/>
        <family val="2"/>
      </rPr>
      <t xml:space="preserve"> Financiero Ejecutado: corresponde al monto que ha sido pagado al contratista. En caso de que una factura aún no haya sido cancelada, esta se ubicará en la columna de Físico Ejecutado.</t>
    </r>
  </si>
  <si>
    <r>
      <rPr>
        <b/>
        <sz val="11"/>
        <color theme="1"/>
        <rFont val="Arial"/>
        <family val="2"/>
      </rPr>
      <t>(15)</t>
    </r>
    <r>
      <rPr>
        <sz val="11"/>
        <color theme="1"/>
        <rFont val="Arial"/>
        <family val="2"/>
      </rPr>
      <t xml:space="preserve"> Físico Ejecutado: corresponde al monto que ha sido cancelado al contratista y el que está pendiente de cancelar por parte de la Administración, pero que corresponde a labores ejecutadas.</t>
    </r>
  </si>
  <si>
    <t>Como datos mínimos se deben indicar órdenes de servicio y modificación, firma de contratos, fecha de finalización, suspensiones. Esto se debe situar en el eje positivo (en la columna Cargo).</t>
  </si>
  <si>
    <t>También se debe incluir la ruta crítica en el eje negativo (en la columna Cargo).</t>
  </si>
  <si>
    <t>Rehabilitación</t>
  </si>
  <si>
    <t>Reconstrucción</t>
  </si>
  <si>
    <r>
      <rPr>
        <b/>
        <sz val="11"/>
        <color theme="1"/>
        <rFont val="Arial"/>
        <family val="2"/>
      </rPr>
      <t>(3)</t>
    </r>
    <r>
      <rPr>
        <sz val="11"/>
        <color theme="1"/>
        <rFont val="Arial"/>
        <family val="2"/>
      </rPr>
      <t xml:space="preserve"> Nombre del proyecto (según consta en el contrato de obra) y número de licitación</t>
    </r>
  </si>
  <si>
    <r>
      <rPr>
        <b/>
        <sz val="11"/>
        <color theme="1"/>
        <rFont val="Arial"/>
        <family val="2"/>
      </rPr>
      <t>(5)</t>
    </r>
    <r>
      <rPr>
        <sz val="11"/>
        <color theme="1"/>
        <rFont val="Arial"/>
        <family val="2"/>
      </rPr>
      <t xml:space="preserve"> Unidad encargada: Indicar el nombre de la gerencia o unidad ejecutora encargada.</t>
    </r>
  </si>
  <si>
    <t xml:space="preserve">     Plazo contractual (PC): Plazo estipulado en el contrato para ejecutar el proyecto</t>
  </si>
  <si>
    <t xml:space="preserve">    Plazo utilizado: Este dato corresponde al plazo transcurrido en el proyecto.</t>
  </si>
  <si>
    <t>Los montos de deben reportar en millones, con el fin de facilitar la visualización del gráfico. El eje vertical debe visualizarse con la moneda del contrato y sin ningún decimal.</t>
  </si>
  <si>
    <t>Debe ser remitido al correo electrónico direccion.ejecutiva@conavi.go.cr, en formato PDF.</t>
  </si>
  <si>
    <t>Incluir fotografías del proyecto del antes y después de obras ejecutadas. Así como cualquier detalle adicional que considere la Ingeniería de Proyecto.</t>
  </si>
  <si>
    <r>
      <rPr>
        <b/>
        <sz val="11"/>
        <color theme="1"/>
        <rFont val="Arial"/>
        <family val="2"/>
      </rPr>
      <t xml:space="preserve">(1) </t>
    </r>
    <r>
      <rPr>
        <sz val="11"/>
        <color theme="1"/>
        <rFont val="Arial"/>
        <family val="2"/>
      </rPr>
      <t>En el encabezado de la primera página,  se incluye la fecha de realización del informe y el periodo (mes y año, trimestre o semestre) que se está reportando en éste.</t>
    </r>
  </si>
  <si>
    <t>Control de Órdenes de Modificación y Órdenes de Servicio</t>
  </si>
  <si>
    <t>8. Registro fotográfico</t>
  </si>
  <si>
    <t>7. Resumen de Órdenes de Modificación y Órdenes de Servicio</t>
  </si>
  <si>
    <t>Incremento</t>
  </si>
  <si>
    <t>Razón</t>
  </si>
  <si>
    <t>(16)Tipo de orden,  número y fecha</t>
  </si>
  <si>
    <t>(17) Modificación en Tiempo</t>
  </si>
  <si>
    <t>(18) Modificación en Costo</t>
  </si>
  <si>
    <t>(19) Estado Actual</t>
  </si>
  <si>
    <r>
      <rPr>
        <b/>
        <sz val="11"/>
        <color theme="1"/>
        <rFont val="Arial"/>
        <family val="2"/>
      </rPr>
      <t>(16)</t>
    </r>
    <r>
      <rPr>
        <sz val="11"/>
        <color theme="1"/>
        <rFont val="Arial"/>
        <family val="2"/>
      </rPr>
      <t xml:space="preserve"> Tipo de orden, número y fecha: completar este espacio indicando si es una orden de modificación o una orden de servicio, así como el número de esta. También, se debe ingresar la fecha de aprobación de la misma. En caso de que aún esté en proceso de aprobación, se debe señala "En proceso"</t>
    </r>
  </si>
  <si>
    <r>
      <rPr>
        <b/>
        <sz val="11"/>
        <color theme="1"/>
        <rFont val="Arial"/>
        <family val="2"/>
      </rPr>
      <t>(17)</t>
    </r>
    <r>
      <rPr>
        <sz val="11"/>
        <color theme="1"/>
        <rFont val="Arial"/>
        <family val="2"/>
      </rPr>
      <t xml:space="preserve"> Modificación en tiempo: incluir el monto de incremento o disminución del plazo, así como las razones.</t>
    </r>
  </si>
  <si>
    <r>
      <rPr>
        <b/>
        <sz val="11"/>
        <color theme="1"/>
        <rFont val="Arial"/>
        <family val="2"/>
      </rPr>
      <t>(18)</t>
    </r>
    <r>
      <rPr>
        <sz val="11"/>
        <color theme="1"/>
        <rFont val="Arial"/>
        <family val="2"/>
      </rPr>
      <t xml:space="preserve"> Modificación en costo: incluir el monto de incremento o disminución del costo, así como las razones.</t>
    </r>
  </si>
  <si>
    <r>
      <rPr>
        <b/>
        <sz val="11"/>
        <color theme="1"/>
        <rFont val="Arial"/>
        <family val="2"/>
      </rPr>
      <t>(19)</t>
    </r>
    <r>
      <rPr>
        <sz val="11"/>
        <color theme="1"/>
        <rFont val="Arial"/>
        <family val="2"/>
      </rPr>
      <t xml:space="preserve"> Estado actual: Indicar si está "En proceso", "Aprobada". En el caso de que se encuentr en proceso, se debe explicar.</t>
    </r>
  </si>
  <si>
    <t>Unidad Ejecutora San José - San Ramón</t>
  </si>
  <si>
    <t>Pablo Camacho Salazar</t>
  </si>
  <si>
    <t>8704-8831; pablo.camacho@conavi.go.cr</t>
  </si>
  <si>
    <t>Fideicomiso de Obra Pública</t>
  </si>
  <si>
    <r>
      <rPr>
        <b/>
        <sz val="9"/>
        <color rgb="FFFFFF00"/>
        <rFont val="Arial"/>
        <family val="2"/>
      </rPr>
      <t>(3)</t>
    </r>
    <r>
      <rPr>
        <b/>
        <sz val="11"/>
        <color rgb="FFFFFF00"/>
        <rFont val="Arial"/>
        <family val="2"/>
      </rPr>
      <t xml:space="preserve">Proyecto: </t>
    </r>
    <r>
      <rPr>
        <b/>
        <sz val="11"/>
        <color theme="0"/>
        <rFont val="Arial"/>
        <family val="2"/>
      </rPr>
      <t>“Ley 9292 
Desarrollo de Obra Pública Corredor Vial San José - San Ramón y sus radiales, mediante fideicomiso”.</t>
    </r>
  </si>
  <si>
    <t>días</t>
  </si>
  <si>
    <t>(3) Proyecto: Ley 9292 Desarrollo de Obra Pública Corredor Vial San José - San Ramón y sus radiales, mediante fideicomiso</t>
  </si>
  <si>
    <t>Año</t>
  </si>
  <si>
    <t>Gastos Operativos</t>
  </si>
  <si>
    <t>Gastos Administrativos</t>
  </si>
  <si>
    <t>Inversión OBIS</t>
  </si>
  <si>
    <t>Creación de la Ley 9292</t>
  </si>
  <si>
    <t>Firma del contrato del fideicomiso</t>
  </si>
  <si>
    <t>Refrendo Adenda CGR</t>
  </si>
  <si>
    <t>Orden de inicio del fideicomiso</t>
  </si>
  <si>
    <t>Día de hoy</t>
  </si>
  <si>
    <t>Estudios de factibilidad del proyecto integral</t>
  </si>
  <si>
    <t xml:space="preserve">Contratación de OBIS lote 1,2 y 3 </t>
  </si>
  <si>
    <t>Fiduciario: Banco de Costa Rica/Unidad Administradora(BCR)</t>
  </si>
  <si>
    <r>
      <rPr>
        <b/>
        <sz val="10"/>
        <rFont val="Arial"/>
        <family val="2"/>
      </rPr>
      <t xml:space="preserve">(6) Descripción: </t>
    </r>
    <r>
      <rPr>
        <sz val="10"/>
        <rFont val="Arial"/>
        <family val="2"/>
      </rPr>
      <t xml:space="preserve">El objeto del presente fideicomiso consiste en planificar, diseñar, financiar, construir, operar y dar mantenimiento del Corredor Vial San José-San Ramón y sus Radiales, los tramos en que se trabajarán son: Tramo 1: Autopista General Cañas. Desde la Sabana hasta el Intercambio de Circunvalación a la altura del monumento del agua. Tramo 2: Autopista General Cañas. Inicia en el intercambio de Circunvalación a la altura del monumento del agua y finaliza en el Aeropuerto Juan Santamaría a la altura de la actual intersección con la Ruta 111. Tramo 3.1: Carretera Bernardo Soto, entre el Aeropuerto Juan Santamaría (actual intersección con Ruta 111 en estación) y el puente El Coyol y Tramo 3.2: Carretera Bernardo Soto, inicia en el puente o paso superior al Coyol y finaliza en San Ramón.
El proyecto involucra los siguientes cantones: San José: San José- Central, Heredia: Heredia, Belén, Flores. Alajuela: Alajuela-Central, Grecia, Valverde Vega, Naranjo, Palmares, San Ramón. Y los siguientes distritos: San José: Merced, Hospital, Mata Redonda, Pavas, Uruca. Alajuela: Alajuela, San José, San Antonio, Guácima, San Rafael, Río Segundo, Desamparados, Tambor, Garita. Grecia: Grecia, San José, San Roque, Tácares, Puente Piedra. Naranjo: Palmitos, Rosario, San Miguel, Naranjo. Palmares: Palmares, Buenos Aires, Granja.  San Ramón: San Ramón, Santiago, San Rafael, San Isidro. Valverde Vega: Sarchí Norte, Sarchí Sur. Heredia: Ulloa, San Rafael, San Francisco, San Antonio, Rivera, Asunción, Llorente. Para un total de 56 kilómetros de construcción.   </t>
    </r>
  </si>
  <si>
    <t xml:space="preserve">La orden de modificación en mención no modifica el monto ni el plazo del contrato. </t>
  </si>
  <si>
    <t>Únicamente determina la metodología a seguir para el diseño y la estructuración financiera por fases y sub-fases, e incorpora los plazos de entrega de los informes de Diseño y Estructuración Financiera de las sub fases 1A Y 1B.</t>
  </si>
  <si>
    <t>Aprobada, mediante oficio UESR-01-2018-0114 del 12 de abril del 2018</t>
  </si>
  <si>
    <t>Orden de Modificación No 1, 10 de abril 2018.</t>
  </si>
  <si>
    <t>Orden de servicio No 3, 30 de mayo 2017</t>
  </si>
  <si>
    <t>Orden de servicio No 1, 07 de febrero 2017</t>
  </si>
  <si>
    <t>Orden de servicio No 2, 15 de febrero 2017</t>
  </si>
  <si>
    <t>Orden de servicio No 4, 12 diciembre 2017</t>
  </si>
  <si>
    <t>Orden de servicio No 5, 01 de agosto 2018</t>
  </si>
  <si>
    <t>Mediante oficio 13-17-0382 (41), se le brinda la orden de inicio al Banco de Costa Rica en su calidad de Fiduciario (administrador / ejecutor) del mandato que le dan los fideicomitentes.</t>
  </si>
  <si>
    <t>Se brinda orden de reinicio del fideicomiso oficio DIE-13-17-1639 (41), mediante acuerdo del Consejo (ACA 01-17-0368).</t>
  </si>
  <si>
    <t>Los montos del contrato original estaban definidos de la siguiente manera:
Etapa preoperativa: $75,000.00
Etapa Constructiva:
$70,000.00
Etapa Operativa:
$65,000.00
Los montos que se definieron y se modifican con la adenda quedan definidos de la siguiente manera:
Etapa preoperativa: $31,069.00
Etapa Constructiva:
$37,173.00
Etapa Operativa:
$38,282.00</t>
  </si>
  <si>
    <t>Suspensión de la orden de inicio mediante el oficio DIE-13-17-0463 (41) brindada el 07 de febrero del 2017. La razón fue el incumplimiento en el rubro estructura del precio.</t>
  </si>
  <si>
    <t>Mediante la Adenda No1 firmada el 11 de septiembre del 2017 por las partes y refrendada por la CGR en el oficio No 11936(DCA-2420) del 11 de octubre del 2017, se aprobaron varios cambios al Contrato de Fideicomiso, entre los cuales se modificó la clausula 8, relativa a los honorarios que percibirá el Fiduciario por la prestación de los servicios originalmente acordados y a los nuevos honorarios por servicios adicionales autorizados en la referida adenda.</t>
  </si>
  <si>
    <t>Mediante oficio UESR-01-2017-0151 se da el comunicado de aprobación de la orden de servicio número 4 en la cual se le ordena al contratista iniciar a partir del 13 de diciembre del 2017 las labores definidas en la Adenda No1, relacionadas con las actividades de gestión y administración del fideicomiso, como parte del contrato de Fideicomiso Corredor Vial San José - San Ramón y sus radiales, 2016.</t>
  </si>
  <si>
    <t>Aprobada mediante oficio UESR-01-2018-0261, donde se indica: Iniciar: a partir del 6 de agosto de 2018, la participación activa a través de la UAP, en los procedimientos de contratación administrativa para la elaboración de los estudios de factibilidad técnica, ambiental, social, económica y financiera del proyecto Corredor Vial San José - San Ramón, que serán financiados por el MOPT en su calidad de Fideicomitente, con los fondos de los Contratos de Prestamos No 3071/OC-CR y No 3072/CH-CR.</t>
  </si>
  <si>
    <t>Aprobación ver 1 del MANOF</t>
  </si>
  <si>
    <t>Firma contrato cinco OBIs en casa presidencial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</si>
</sst>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8" formatCode="&quot;₡&quot;#,##0.00;[Red]\-&quot;₡&quot;#,##0.00"/>
    <numFmt numFmtId="41" formatCode="_-* #,##0_-;\-* #,##0_-;_-* &quot;-&quot;_-;_-@_-"/>
    <numFmt numFmtId="164" formatCode="_(* #,##0.00_);_(* \(#,##0.00\);_(* &quot;-&quot;??_);_(@_)"/>
    <numFmt numFmtId="165" formatCode="_-[$₡-140A]* #,##0.00_-;\-[$₡-140A]* #,##0.00_-;_-[$₡-140A]* &quot;-&quot;??_-;_-@_-"/>
    <numFmt numFmtId="166" formatCode="_([$$-540A]* #,##0.00_);_([$$-540A]* \(#,##0.00\);_([$$-540A]* &quot;-&quot;??_);_(@_)"/>
    <numFmt numFmtId="167" formatCode="_-[$$-540A]* #,##0.00_ ;_-[$$-540A]* \-#,##0.00\ ;_-[$$-540A]* &quot;-&quot;??_ ;_-@_ "/>
    <numFmt numFmtId="168" formatCode="0.0"/>
    <numFmt numFmtId="169" formatCode="dd/mm/yyyy"/>
    <numFmt numFmtId="170" formatCode="[$$-540A]#,##0.00_ ;[Red]\-[$$-540A]#,##0.00\ "/>
  </numFmts>
  <fonts count="26" x14ac:knownFonts="1">
    <font>
      <sz val="11"/>
      <color theme="1"/>
      <name val="Calibri"/>
      <family val="2"/>
      <scheme val="minor"/>
    </font>
    <font>
      <sz val="11"/>
      <color theme="1"/>
      <name val="Arial"/>
      <family val="2"/>
    </font>
    <font>
      <b/>
      <sz val="18"/>
      <color theme="0"/>
      <name val="Arial"/>
      <family val="2"/>
    </font>
    <font>
      <b/>
      <sz val="11"/>
      <color theme="1"/>
      <name val="Arial"/>
      <family val="2"/>
    </font>
    <font>
      <b/>
      <sz val="11"/>
      <color theme="0"/>
      <name val="Arial"/>
      <family val="2"/>
    </font>
    <font>
      <sz val="11"/>
      <color theme="1"/>
      <name val="Calibri"/>
      <family val="2"/>
      <scheme val="minor"/>
    </font>
    <font>
      <b/>
      <sz val="11"/>
      <color rgb="FFFFFF00"/>
      <name val="Arial"/>
      <family val="2"/>
    </font>
    <font>
      <b/>
      <sz val="10"/>
      <color theme="1"/>
      <name val="Arial"/>
      <family val="2"/>
    </font>
    <font>
      <sz val="10"/>
      <color theme="1"/>
      <name val="Arial"/>
      <family val="2"/>
    </font>
    <font>
      <sz val="10"/>
      <name val="Arial"/>
      <family val="2"/>
    </font>
    <font>
      <sz val="11"/>
      <name val="Calibri"/>
      <family val="2"/>
      <scheme val="minor"/>
    </font>
    <font>
      <sz val="10"/>
      <color theme="1" tint="0.499984740745262"/>
      <name val="Calibri"/>
      <family val="2"/>
      <scheme val="minor"/>
    </font>
    <font>
      <b/>
      <u/>
      <sz val="11"/>
      <color theme="1"/>
      <name val="Arial"/>
      <family val="2"/>
    </font>
    <font>
      <sz val="11"/>
      <name val="Arial"/>
      <family val="2"/>
    </font>
    <font>
      <b/>
      <sz val="16"/>
      <color theme="1"/>
      <name val="Arial"/>
      <family val="2"/>
    </font>
    <font>
      <b/>
      <sz val="9"/>
      <color rgb="FFFFFF00"/>
      <name val="Arial"/>
      <family val="2"/>
    </font>
    <font>
      <b/>
      <sz val="10"/>
      <name val="Arial"/>
      <family val="2"/>
    </font>
    <font>
      <b/>
      <sz val="10"/>
      <color theme="1"/>
      <name val="Arial Narrow"/>
      <family val="2"/>
    </font>
    <font>
      <u/>
      <sz val="11"/>
      <color theme="1"/>
      <name val="Arial"/>
      <family val="2"/>
    </font>
    <font>
      <b/>
      <sz val="11"/>
      <color theme="1"/>
      <name val="Calibri"/>
      <family val="2"/>
      <scheme val="minor"/>
    </font>
    <font>
      <sz val="10"/>
      <color theme="5"/>
      <name val="Calibri Light"/>
      <family val="2"/>
      <scheme val="major"/>
    </font>
    <font>
      <b/>
      <sz val="20"/>
      <color theme="0"/>
      <name val="Calibri"/>
      <family val="2"/>
      <scheme val="minor"/>
    </font>
    <font>
      <b/>
      <sz val="11"/>
      <color theme="5"/>
      <name val="Calibri"/>
      <family val="2"/>
      <scheme val="minor"/>
    </font>
    <font>
      <sz val="10"/>
      <color theme="0"/>
      <name val="Calibri"/>
      <family val="2"/>
      <scheme val="minor"/>
    </font>
    <font>
      <sz val="11"/>
      <color theme="0"/>
      <name val="Calibri Light"/>
      <family val="2"/>
      <scheme val="major"/>
    </font>
    <font>
      <b/>
      <sz val="11"/>
      <color theme="0"/>
      <name val="Arial Narrow"/>
      <family val="2"/>
    </font>
  </fonts>
  <fills count="12">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2"/>
        <bgColor indexed="64"/>
      </patternFill>
    </fill>
    <fill>
      <patternFill patternType="solid">
        <fgColor theme="5"/>
        <bgColor indexed="64"/>
      </patternFill>
    </fill>
    <fill>
      <patternFill patternType="solid">
        <fgColor theme="9"/>
        <bgColor indexed="64"/>
      </patternFill>
    </fill>
    <fill>
      <patternFill patternType="solid">
        <fgColor theme="1" tint="0.24994659260841701"/>
        <bgColor indexed="64"/>
      </patternFill>
    </fill>
    <fill>
      <patternFill patternType="solid">
        <fgColor theme="3"/>
        <bgColor indexed="64"/>
      </patternFill>
    </fill>
    <fill>
      <patternFill patternType="solid">
        <fgColor theme="4" tint="-0.24997711111789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right/>
      <top/>
      <bottom style="thin">
        <color auto="1"/>
      </bottom>
      <diagonal/>
    </border>
    <border>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thin">
        <color auto="1"/>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auto="1"/>
      </bottom>
      <diagonal/>
    </border>
    <border>
      <left/>
      <right/>
      <top style="medium">
        <color indexed="64"/>
      </top>
      <bottom style="thin">
        <color indexed="64"/>
      </bottom>
      <diagonal/>
    </border>
    <border>
      <left/>
      <right style="thin">
        <color auto="1"/>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auto="1"/>
      </right>
      <top style="thin">
        <color indexed="64"/>
      </top>
      <bottom style="medium">
        <color indexed="64"/>
      </bottom>
      <diagonal/>
    </border>
    <border>
      <left style="thin">
        <color auto="1"/>
      </left>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style="thin">
        <color auto="1"/>
      </right>
      <top style="medium">
        <color indexed="64"/>
      </top>
      <bottom style="thin">
        <color auto="1"/>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diagonal/>
    </border>
  </borders>
  <cellStyleXfs count="8">
    <xf numFmtId="0" fontId="0" fillId="0" borderId="0"/>
    <xf numFmtId="41" fontId="5" fillId="0" borderId="0" applyFont="0" applyFill="0" applyBorder="0" applyAlignment="0" applyProtection="0"/>
    <xf numFmtId="9" fontId="5" fillId="0" borderId="0" applyFont="0" applyFill="0" applyBorder="0" applyAlignment="0" applyProtection="0"/>
    <xf numFmtId="164" fontId="5" fillId="0" borderId="0" applyFont="0" applyFill="0" applyBorder="0" applyAlignment="0" applyProtection="0"/>
    <xf numFmtId="0" fontId="11" fillId="9" borderId="0">
      <alignment vertical="center"/>
    </xf>
    <xf numFmtId="0" fontId="20" fillId="10" borderId="0" applyNumberFormat="0" applyBorder="0" applyAlignment="0" applyProtection="0"/>
    <xf numFmtId="0" fontId="21" fillId="10" borderId="0" applyNumberFormat="0" applyBorder="0" applyAlignment="0" applyProtection="0"/>
    <xf numFmtId="0" fontId="22" fillId="10" borderId="0" applyNumberFormat="0" applyBorder="0" applyAlignment="0" applyProtection="0"/>
  </cellStyleXfs>
  <cellXfs count="214">
    <xf numFmtId="0" fontId="0" fillId="0" borderId="0" xfId="0"/>
    <xf numFmtId="0" fontId="1" fillId="0" borderId="0" xfId="0" applyFont="1"/>
    <xf numFmtId="0" fontId="2" fillId="3" borderId="0" xfId="0" applyFont="1" applyFill="1" applyAlignment="1">
      <alignment horizontal="center" vertical="center"/>
    </xf>
    <xf numFmtId="0" fontId="1" fillId="3" borderId="0" xfId="0" applyFont="1" applyFill="1"/>
    <xf numFmtId="0" fontId="1" fillId="3" borderId="0" xfId="0" applyFont="1" applyFill="1" applyBorder="1" applyAlignment="1">
      <alignment vertical="center"/>
    </xf>
    <xf numFmtId="0" fontId="1" fillId="3" borderId="0" xfId="0" applyFont="1" applyFill="1" applyBorder="1"/>
    <xf numFmtId="8" fontId="0" fillId="0" borderId="0" xfId="0" applyNumberFormat="1" applyFont="1"/>
    <xf numFmtId="0" fontId="3" fillId="3" borderId="0" xfId="0" applyFont="1" applyFill="1" applyBorder="1" applyAlignment="1">
      <alignment horizontal="left" vertical="center"/>
    </xf>
    <xf numFmtId="0" fontId="8" fillId="3" borderId="2" xfId="0" applyFont="1" applyFill="1" applyBorder="1"/>
    <xf numFmtId="0" fontId="9" fillId="5" borderId="2" xfId="0" applyFont="1" applyFill="1" applyBorder="1"/>
    <xf numFmtId="0" fontId="8" fillId="3" borderId="24" xfId="0" applyFont="1" applyFill="1" applyBorder="1"/>
    <xf numFmtId="0" fontId="9" fillId="5" borderId="24" xfId="0" applyFont="1" applyFill="1" applyBorder="1"/>
    <xf numFmtId="0" fontId="0" fillId="0" borderId="0" xfId="0" applyAlignment="1">
      <alignment horizontal="left" vertical="center" wrapText="1" indent="2"/>
    </xf>
    <xf numFmtId="0" fontId="0" fillId="6" borderId="1" xfId="0" applyFill="1" applyBorder="1" applyAlignment="1">
      <alignment vertical="center"/>
    </xf>
    <xf numFmtId="0" fontId="10" fillId="6" borderId="1" xfId="0" applyFont="1" applyFill="1" applyBorder="1" applyAlignment="1">
      <alignment horizontal="center" vertical="center" wrapText="1"/>
    </xf>
    <xf numFmtId="0" fontId="8" fillId="4" borderId="23" xfId="0" applyFont="1" applyFill="1" applyBorder="1" applyAlignment="1">
      <alignment horizontal="left" vertical="center"/>
    </xf>
    <xf numFmtId="0" fontId="8" fillId="4" borderId="4" xfId="0" applyFont="1" applyFill="1" applyBorder="1" applyAlignment="1">
      <alignment horizontal="left" vertical="center"/>
    </xf>
    <xf numFmtId="0" fontId="8" fillId="4" borderId="19" xfId="0" applyFont="1" applyFill="1" applyBorder="1" applyAlignment="1">
      <alignment horizontal="left" vertical="center"/>
    </xf>
    <xf numFmtId="0" fontId="8" fillId="4" borderId="20" xfId="0" applyFont="1" applyFill="1" applyBorder="1" applyAlignment="1">
      <alignment horizontal="left" vertical="center"/>
    </xf>
    <xf numFmtId="0" fontId="9" fillId="5" borderId="23" xfId="0" applyFont="1" applyFill="1" applyBorder="1" applyAlignment="1">
      <alignment horizontal="left" vertical="center"/>
    </xf>
    <xf numFmtId="0" fontId="9" fillId="5" borderId="4" xfId="0" applyFont="1" applyFill="1" applyBorder="1" applyAlignment="1">
      <alignment horizontal="left" vertical="center"/>
    </xf>
    <xf numFmtId="0" fontId="9" fillId="5" borderId="3" xfId="0" applyFont="1" applyFill="1" applyBorder="1" applyAlignment="1">
      <alignment horizontal="left" vertical="center"/>
    </xf>
    <xf numFmtId="0" fontId="9" fillId="5" borderId="30" xfId="0" applyFont="1" applyFill="1" applyBorder="1" applyAlignment="1">
      <alignment horizontal="left" vertical="center"/>
    </xf>
    <xf numFmtId="0" fontId="9" fillId="5" borderId="31" xfId="0" applyFont="1" applyFill="1" applyBorder="1" applyAlignment="1">
      <alignment horizontal="left" vertical="center"/>
    </xf>
    <xf numFmtId="0" fontId="8" fillId="3" borderId="9" xfId="0" applyFont="1" applyFill="1" applyBorder="1" applyAlignment="1">
      <alignment vertical="top" wrapText="1"/>
    </xf>
    <xf numFmtId="0" fontId="8" fillId="3" borderId="10" xfId="0" applyFont="1" applyFill="1" applyBorder="1" applyAlignment="1">
      <alignment vertical="top" wrapText="1"/>
    </xf>
    <xf numFmtId="0" fontId="8" fillId="3" borderId="0" xfId="0" applyFont="1" applyFill="1" applyBorder="1" applyAlignment="1">
      <alignment vertical="top" wrapText="1"/>
    </xf>
    <xf numFmtId="0" fontId="8" fillId="3" borderId="11" xfId="0" applyFont="1" applyFill="1" applyBorder="1" applyAlignment="1">
      <alignment vertical="top" wrapText="1"/>
    </xf>
    <xf numFmtId="0" fontId="12" fillId="3" borderId="13" xfId="0" applyFont="1" applyFill="1" applyBorder="1" applyAlignment="1">
      <alignment vertical="center"/>
    </xf>
    <xf numFmtId="0" fontId="1" fillId="3" borderId="10" xfId="0" applyFont="1" applyFill="1" applyBorder="1"/>
    <xf numFmtId="0" fontId="0" fillId="3" borderId="0" xfId="0" applyFill="1"/>
    <xf numFmtId="166" fontId="0" fillId="3" borderId="0" xfId="3" applyNumberFormat="1" applyFont="1" applyFill="1" applyBorder="1"/>
    <xf numFmtId="0" fontId="0" fillId="3" borderId="0" xfId="0" applyFill="1" applyAlignment="1">
      <alignment horizontal="left" vertical="center" wrapText="1" indent="2"/>
    </xf>
    <xf numFmtId="0" fontId="0" fillId="3" borderId="1" xfId="0" applyFill="1" applyBorder="1"/>
    <xf numFmtId="165" fontId="0" fillId="3" borderId="0" xfId="0" applyNumberFormat="1" applyFill="1"/>
    <xf numFmtId="0" fontId="1" fillId="3" borderId="12" xfId="0" applyFont="1" applyFill="1" applyBorder="1"/>
    <xf numFmtId="0" fontId="1" fillId="3" borderId="13" xfId="0" applyFont="1" applyFill="1" applyBorder="1"/>
    <xf numFmtId="0" fontId="1" fillId="3" borderId="14" xfId="0" applyFont="1" applyFill="1" applyBorder="1"/>
    <xf numFmtId="0" fontId="1" fillId="7" borderId="9" xfId="0" applyFont="1" applyFill="1" applyBorder="1"/>
    <xf numFmtId="0" fontId="1" fillId="7" borderId="11" xfId="0" applyFont="1" applyFill="1" applyBorder="1"/>
    <xf numFmtId="0" fontId="1" fillId="7" borderId="14" xfId="0" applyFont="1" applyFill="1" applyBorder="1"/>
    <xf numFmtId="0" fontId="1" fillId="3" borderId="17" xfId="0" applyFont="1" applyFill="1" applyBorder="1"/>
    <xf numFmtId="0" fontId="1" fillId="7" borderId="17" xfId="0" applyFont="1" applyFill="1" applyBorder="1"/>
    <xf numFmtId="0" fontId="1" fillId="7" borderId="18" xfId="0" applyFont="1" applyFill="1" applyBorder="1"/>
    <xf numFmtId="0" fontId="1" fillId="3" borderId="16" xfId="0" applyFont="1" applyFill="1" applyBorder="1"/>
    <xf numFmtId="0" fontId="1" fillId="3" borderId="18" xfId="0" applyFont="1" applyFill="1" applyBorder="1"/>
    <xf numFmtId="0" fontId="1" fillId="8" borderId="17" xfId="0" applyFont="1" applyFill="1" applyBorder="1"/>
    <xf numFmtId="9" fontId="1" fillId="8" borderId="37" xfId="2" applyFont="1" applyFill="1" applyBorder="1"/>
    <xf numFmtId="0" fontId="1" fillId="0" borderId="17" xfId="0" applyFont="1" applyBorder="1"/>
    <xf numFmtId="0" fontId="1" fillId="3" borderId="0" xfId="0" applyFont="1" applyFill="1" applyAlignment="1">
      <alignment horizontal="left" vertical="center" wrapText="1"/>
    </xf>
    <xf numFmtId="0" fontId="3" fillId="3" borderId="0" xfId="0" applyFont="1" applyFill="1" applyAlignment="1">
      <alignment horizontal="center"/>
    </xf>
    <xf numFmtId="0" fontId="3" fillId="3" borderId="0" xfId="0" applyFont="1" applyFill="1"/>
    <xf numFmtId="0" fontId="0" fillId="0" borderId="0" xfId="0" applyFont="1"/>
    <xf numFmtId="0" fontId="1" fillId="3" borderId="0" xfId="0" applyFont="1" applyFill="1" applyBorder="1" applyAlignment="1">
      <alignment horizontal="left" vertical="center"/>
    </xf>
    <xf numFmtId="0" fontId="13" fillId="3" borderId="0" xfId="0" applyFont="1" applyFill="1" applyBorder="1" applyAlignment="1">
      <alignment horizontal="left" vertical="center"/>
    </xf>
    <xf numFmtId="0" fontId="1" fillId="3" borderId="0" xfId="0" applyFont="1" applyFill="1" applyBorder="1" applyAlignment="1"/>
    <xf numFmtId="0" fontId="8" fillId="4" borderId="23" xfId="0" applyFont="1" applyFill="1" applyBorder="1" applyAlignment="1">
      <alignment horizontal="left" vertical="center"/>
    </xf>
    <xf numFmtId="0" fontId="8" fillId="4" borderId="4" xfId="0" applyFont="1" applyFill="1" applyBorder="1" applyAlignment="1">
      <alignment horizontal="left" vertical="center"/>
    </xf>
    <xf numFmtId="0" fontId="8" fillId="4" borderId="3" xfId="0" applyFont="1" applyFill="1" applyBorder="1" applyAlignment="1">
      <alignment horizontal="left" vertical="center"/>
    </xf>
    <xf numFmtId="17" fontId="0" fillId="7" borderId="15" xfId="0" applyNumberFormat="1" applyFill="1" applyBorder="1" applyAlignment="1">
      <alignment horizontal="center"/>
    </xf>
    <xf numFmtId="166" fontId="0" fillId="7" borderId="1" xfId="3" applyNumberFormat="1" applyFont="1" applyFill="1" applyBorder="1"/>
    <xf numFmtId="166" fontId="0" fillId="8" borderId="36" xfId="3" applyNumberFormat="1" applyFont="1" applyFill="1" applyBorder="1"/>
    <xf numFmtId="166" fontId="0" fillId="8" borderId="1" xfId="3" applyNumberFormat="1" applyFont="1" applyFill="1" applyBorder="1"/>
    <xf numFmtId="17" fontId="0" fillId="7" borderId="1" xfId="0" applyNumberFormat="1" applyFill="1" applyBorder="1" applyAlignment="1">
      <alignment horizontal="center"/>
    </xf>
    <xf numFmtId="0" fontId="0" fillId="7" borderId="1" xfId="0" applyFill="1" applyBorder="1"/>
    <xf numFmtId="165" fontId="0" fillId="3" borderId="1" xfId="0" applyNumberFormat="1" applyFill="1" applyBorder="1"/>
    <xf numFmtId="0" fontId="11" fillId="9" borderId="0" xfId="4">
      <alignment vertical="center"/>
    </xf>
    <xf numFmtId="0" fontId="23" fillId="11" borderId="0" xfId="4" applyFont="1" applyFill="1">
      <alignment vertical="center"/>
    </xf>
    <xf numFmtId="0" fontId="21" fillId="11" borderId="0" xfId="6" applyFont="1" applyFill="1" applyAlignment="1">
      <alignment vertical="center"/>
    </xf>
    <xf numFmtId="0" fontId="24" fillId="11" borderId="0" xfId="5" applyFont="1" applyFill="1" applyAlignment="1">
      <alignment vertical="center"/>
    </xf>
    <xf numFmtId="0" fontId="11" fillId="3" borderId="0" xfId="4" applyFill="1">
      <alignment vertical="center"/>
    </xf>
    <xf numFmtId="14" fontId="11" fillId="3" borderId="0" xfId="4" applyNumberFormat="1" applyFill="1">
      <alignment vertical="center"/>
    </xf>
    <xf numFmtId="0" fontId="11" fillId="3" borderId="0" xfId="4" applyFill="1" applyAlignment="1">
      <alignment horizontal="center"/>
    </xf>
    <xf numFmtId="0" fontId="11" fillId="3" borderId="0" xfId="4" applyFill="1" applyAlignment="1">
      <alignment horizontal="left"/>
    </xf>
    <xf numFmtId="0" fontId="11" fillId="11" borderId="0" xfId="4" applyFill="1">
      <alignment vertical="center"/>
    </xf>
    <xf numFmtId="0" fontId="11" fillId="3" borderId="0" xfId="4" applyNumberFormat="1" applyFill="1">
      <alignment vertical="center"/>
    </xf>
    <xf numFmtId="0" fontId="19" fillId="3" borderId="0" xfId="4" applyFont="1" applyFill="1">
      <alignment vertical="center"/>
    </xf>
    <xf numFmtId="0" fontId="4" fillId="11" borderId="1" xfId="0" applyFont="1" applyFill="1" applyBorder="1" applyAlignment="1">
      <alignment horizontal="center" vertical="center"/>
    </xf>
    <xf numFmtId="0" fontId="22" fillId="3" borderId="7" xfId="7" applyFill="1" applyBorder="1" applyAlignment="1">
      <alignment horizontal="left" vertical="center" indent="1"/>
    </xf>
    <xf numFmtId="0" fontId="11" fillId="3" borderId="8" xfId="4" applyFill="1" applyBorder="1">
      <alignment vertical="center"/>
    </xf>
    <xf numFmtId="0" fontId="11" fillId="3" borderId="9" xfId="4" applyFill="1" applyBorder="1">
      <alignment vertical="center"/>
    </xf>
    <xf numFmtId="0" fontId="11" fillId="3" borderId="10" xfId="4" applyFill="1" applyBorder="1" applyAlignment="1">
      <alignment horizontal="left" vertical="center" indent="2"/>
    </xf>
    <xf numFmtId="0" fontId="11" fillId="3" borderId="0" xfId="4" applyFill="1" applyBorder="1" applyAlignment="1">
      <alignment horizontal="left" vertical="center" indent="2"/>
    </xf>
    <xf numFmtId="0" fontId="11" fillId="3" borderId="11" xfId="4" applyFill="1" applyBorder="1" applyAlignment="1">
      <alignment horizontal="center" vertical="center"/>
    </xf>
    <xf numFmtId="14" fontId="11" fillId="3" borderId="10" xfId="4" applyNumberFormat="1" applyFill="1" applyBorder="1" applyAlignment="1">
      <alignment horizontal="left" vertical="center" indent="2"/>
    </xf>
    <xf numFmtId="169" fontId="11" fillId="3" borderId="10" xfId="4" applyNumberFormat="1" applyFill="1" applyBorder="1" applyAlignment="1">
      <alignment horizontal="left" vertical="center" indent="2"/>
    </xf>
    <xf numFmtId="0" fontId="11" fillId="3" borderId="11" xfId="4" applyNumberFormat="1" applyFill="1" applyBorder="1" applyAlignment="1">
      <alignment horizontal="center" vertical="center"/>
    </xf>
    <xf numFmtId="0" fontId="11" fillId="3" borderId="14" xfId="4" applyNumberFormat="1" applyFill="1" applyBorder="1" applyAlignment="1">
      <alignment horizontal="center" vertical="center"/>
    </xf>
    <xf numFmtId="1" fontId="0" fillId="7" borderId="15" xfId="0" applyNumberFormat="1" applyFill="1" applyBorder="1" applyAlignment="1">
      <alignment horizontal="center"/>
    </xf>
    <xf numFmtId="0" fontId="8" fillId="3" borderId="0" xfId="0" applyFont="1" applyFill="1" applyBorder="1" applyAlignment="1">
      <alignment horizontal="center" vertical="center" wrapText="1"/>
    </xf>
    <xf numFmtId="0" fontId="0" fillId="0" borderId="1" xfId="0" applyBorder="1" applyAlignment="1">
      <alignment horizontal="justify" vertical="center" wrapText="1"/>
    </xf>
    <xf numFmtId="0" fontId="11" fillId="0" borderId="0" xfId="4" applyFill="1" applyBorder="1" applyAlignment="1">
      <alignment horizontal="left" vertical="center" indent="2"/>
    </xf>
    <xf numFmtId="0" fontId="1" fillId="3" borderId="0" xfId="0" applyFont="1" applyFill="1" applyAlignment="1">
      <alignment horizontal="left" wrapText="1"/>
    </xf>
    <xf numFmtId="0" fontId="1" fillId="3" borderId="0" xfId="0" applyFont="1" applyFill="1" applyBorder="1" applyAlignment="1">
      <alignment horizontal="left" wrapText="1"/>
    </xf>
    <xf numFmtId="0" fontId="1" fillId="3" borderId="0" xfId="0" applyFont="1" applyFill="1" applyAlignment="1">
      <alignment horizontal="left" vertical="center" wrapText="1"/>
    </xf>
    <xf numFmtId="0" fontId="1" fillId="3" borderId="0" xfId="0" applyFont="1" applyFill="1" applyAlignment="1">
      <alignment horizontal="left" vertical="top" wrapText="1"/>
    </xf>
    <xf numFmtId="0" fontId="1" fillId="3" borderId="0" xfId="0" applyFont="1" applyFill="1" applyBorder="1" applyAlignment="1">
      <alignment horizontal="left" vertical="center" wrapText="1"/>
    </xf>
    <xf numFmtId="0" fontId="3" fillId="3" borderId="0" xfId="0" applyFont="1" applyFill="1" applyAlignment="1">
      <alignment horizontal="center"/>
    </xf>
    <xf numFmtId="0" fontId="13" fillId="3" borderId="0" xfId="0" applyFont="1" applyFill="1" applyBorder="1" applyAlignment="1">
      <alignment horizontal="left" vertical="center" wrapText="1"/>
    </xf>
    <xf numFmtId="0" fontId="9" fillId="3" borderId="7" xfId="0" applyFont="1" applyFill="1" applyBorder="1" applyAlignment="1">
      <alignment horizontal="justify" vertical="top" wrapText="1"/>
    </xf>
    <xf numFmtId="0" fontId="9" fillId="3" borderId="8" xfId="0" applyFont="1" applyFill="1" applyBorder="1" applyAlignment="1">
      <alignment horizontal="justify" vertical="top" wrapText="1"/>
    </xf>
    <xf numFmtId="0" fontId="9" fillId="3" borderId="9" xfId="0" applyFont="1" applyFill="1" applyBorder="1" applyAlignment="1">
      <alignment horizontal="justify" vertical="top" wrapText="1"/>
    </xf>
    <xf numFmtId="0" fontId="9" fillId="3" borderId="10" xfId="0" applyFont="1" applyFill="1" applyBorder="1" applyAlignment="1">
      <alignment horizontal="justify" vertical="top" wrapText="1"/>
    </xf>
    <xf numFmtId="0" fontId="9" fillId="3" borderId="0" xfId="0" applyFont="1" applyFill="1" applyBorder="1" applyAlignment="1">
      <alignment horizontal="justify" vertical="top" wrapText="1"/>
    </xf>
    <xf numFmtId="0" fontId="9" fillId="3" borderId="11" xfId="0" applyFont="1" applyFill="1" applyBorder="1" applyAlignment="1">
      <alignment horizontal="justify" vertical="top" wrapText="1"/>
    </xf>
    <xf numFmtId="0" fontId="9" fillId="3" borderId="12" xfId="0" applyFont="1" applyFill="1" applyBorder="1" applyAlignment="1">
      <alignment horizontal="justify" vertical="top" wrapText="1"/>
    </xf>
    <xf numFmtId="0" fontId="9" fillId="3" borderId="13" xfId="0" applyFont="1" applyFill="1" applyBorder="1" applyAlignment="1">
      <alignment horizontal="justify" vertical="top" wrapText="1"/>
    </xf>
    <xf numFmtId="0" fontId="9" fillId="3" borderId="14" xfId="0" applyFont="1" applyFill="1" applyBorder="1" applyAlignment="1">
      <alignment horizontal="justify" vertical="top" wrapText="1"/>
    </xf>
    <xf numFmtId="0" fontId="4" fillId="2" borderId="0" xfId="0" applyFont="1" applyFill="1" applyAlignment="1">
      <alignment horizontal="center" vertical="center" wrapText="1"/>
    </xf>
    <xf numFmtId="0" fontId="7" fillId="4" borderId="19" xfId="0" applyFont="1" applyFill="1" applyBorder="1" applyAlignment="1">
      <alignment horizontal="left" vertical="center"/>
    </xf>
    <xf numFmtId="0" fontId="7" fillId="4" borderId="20" xfId="0" applyFont="1" applyFill="1" applyBorder="1" applyAlignment="1">
      <alignment horizontal="left" vertical="center"/>
    </xf>
    <xf numFmtId="0" fontId="7" fillId="4" borderId="21" xfId="0" applyFont="1" applyFill="1" applyBorder="1" applyAlignment="1">
      <alignment horizontal="left" vertical="center"/>
    </xf>
    <xf numFmtId="0" fontId="7" fillId="3" borderId="20" xfId="0" applyFont="1" applyFill="1" applyBorder="1" applyAlignment="1">
      <alignment horizontal="center" vertical="center"/>
    </xf>
    <xf numFmtId="0" fontId="7" fillId="3" borderId="22" xfId="0" applyFont="1" applyFill="1" applyBorder="1" applyAlignment="1">
      <alignment horizontal="center" vertical="center"/>
    </xf>
    <xf numFmtId="0" fontId="7" fillId="4" borderId="23" xfId="0" applyFont="1" applyFill="1" applyBorder="1" applyAlignment="1">
      <alignment horizontal="left" vertical="center"/>
    </xf>
    <xf numFmtId="0" fontId="7" fillId="4" borderId="4" xfId="0" applyFont="1" applyFill="1" applyBorder="1" applyAlignment="1">
      <alignment horizontal="left" vertical="center"/>
    </xf>
    <xf numFmtId="0" fontId="7" fillId="4" borderId="3" xfId="0" applyFont="1" applyFill="1" applyBorder="1" applyAlignment="1">
      <alignment horizontal="left" vertical="center"/>
    </xf>
    <xf numFmtId="0" fontId="8" fillId="3" borderId="4" xfId="0" applyFont="1" applyFill="1" applyBorder="1" applyAlignment="1">
      <alignment horizontal="center" vertical="center"/>
    </xf>
    <xf numFmtId="0" fontId="8" fillId="3" borderId="24" xfId="0" applyFont="1" applyFill="1" applyBorder="1" applyAlignment="1">
      <alignment horizontal="center" vertical="center"/>
    </xf>
    <xf numFmtId="0" fontId="7" fillId="4" borderId="25" xfId="0" applyFont="1" applyFill="1" applyBorder="1" applyAlignment="1">
      <alignment horizontal="left" vertical="center"/>
    </xf>
    <xf numFmtId="0" fontId="7" fillId="4" borderId="5" xfId="0" applyFont="1" applyFill="1" applyBorder="1" applyAlignment="1">
      <alignment horizontal="left" vertical="center"/>
    </xf>
    <xf numFmtId="0" fontId="7" fillId="4" borderId="6" xfId="0" applyFont="1" applyFill="1" applyBorder="1" applyAlignment="1">
      <alignment horizontal="left" vertical="center"/>
    </xf>
    <xf numFmtId="0" fontId="8" fillId="3" borderId="2" xfId="0" applyFont="1" applyFill="1" applyBorder="1" applyAlignment="1">
      <alignment horizontal="center" vertical="center"/>
    </xf>
    <xf numFmtId="0" fontId="7" fillId="4" borderId="26" xfId="0" applyFont="1" applyFill="1" applyBorder="1" applyAlignment="1">
      <alignment horizontal="left" vertical="center"/>
    </xf>
    <xf numFmtId="0" fontId="7" fillId="4" borderId="27" xfId="0" applyFont="1" applyFill="1" applyBorder="1" applyAlignment="1">
      <alignment horizontal="left" vertical="center"/>
    </xf>
    <xf numFmtId="0" fontId="8" fillId="3" borderId="27" xfId="0" applyFont="1" applyFill="1" applyBorder="1" applyAlignment="1">
      <alignment horizontal="center" vertical="center" wrapText="1"/>
    </xf>
    <xf numFmtId="0" fontId="8" fillId="3" borderId="28" xfId="0" applyFont="1" applyFill="1" applyBorder="1" applyAlignment="1">
      <alignment horizontal="center" vertical="center" wrapText="1"/>
    </xf>
    <xf numFmtId="10" fontId="14" fillId="3" borderId="16" xfId="2" applyNumberFormat="1" applyFont="1" applyFill="1" applyBorder="1" applyAlignment="1">
      <alignment horizontal="center" vertical="center" wrapText="1"/>
    </xf>
    <xf numFmtId="10" fontId="14" fillId="3" borderId="17" xfId="2" applyNumberFormat="1" applyFont="1" applyFill="1" applyBorder="1" applyAlignment="1">
      <alignment horizontal="center" vertical="center" wrapText="1"/>
    </xf>
    <xf numFmtId="10" fontId="14" fillId="3" borderId="18" xfId="2" applyNumberFormat="1" applyFont="1" applyFill="1" applyBorder="1" applyAlignment="1">
      <alignment horizontal="center" vertical="center" wrapText="1"/>
    </xf>
    <xf numFmtId="9" fontId="17" fillId="3" borderId="17" xfId="2" applyFont="1" applyFill="1" applyBorder="1" applyAlignment="1">
      <alignment horizontal="center" vertical="center"/>
    </xf>
    <xf numFmtId="9" fontId="17" fillId="3" borderId="18" xfId="2" applyFont="1" applyFill="1" applyBorder="1" applyAlignment="1">
      <alignment horizontal="center" vertical="center"/>
    </xf>
    <xf numFmtId="167" fontId="8" fillId="3" borderId="20" xfId="0" applyNumberFormat="1" applyFont="1" applyFill="1" applyBorder="1" applyAlignment="1">
      <alignment horizontal="center" vertical="center"/>
    </xf>
    <xf numFmtId="167" fontId="8" fillId="3" borderId="22" xfId="0" applyNumberFormat="1" applyFont="1" applyFill="1" applyBorder="1" applyAlignment="1">
      <alignment horizontal="center" vertical="center"/>
    </xf>
    <xf numFmtId="0" fontId="8" fillId="4" borderId="38" xfId="0" applyFont="1" applyFill="1" applyBorder="1" applyAlignment="1">
      <alignment horizontal="left"/>
    </xf>
    <xf numFmtId="0" fontId="8" fillId="4" borderId="35" xfId="0" applyFont="1" applyFill="1" applyBorder="1" applyAlignment="1">
      <alignment horizontal="left"/>
    </xf>
    <xf numFmtId="0" fontId="8" fillId="3" borderId="10" xfId="0" applyFont="1" applyFill="1" applyBorder="1" applyAlignment="1">
      <alignment horizontal="left" vertical="top" wrapText="1"/>
    </xf>
    <xf numFmtId="0" fontId="8" fillId="3" borderId="0" xfId="0" applyFont="1" applyFill="1" applyBorder="1" applyAlignment="1">
      <alignment horizontal="left" vertical="top" wrapText="1"/>
    </xf>
    <xf numFmtId="0" fontId="12" fillId="3" borderId="0" xfId="0" applyFont="1" applyFill="1" applyBorder="1" applyAlignment="1">
      <alignment horizontal="left" vertical="center"/>
    </xf>
    <xf numFmtId="0" fontId="12" fillId="3" borderId="13" xfId="0" applyFont="1" applyFill="1" applyBorder="1" applyAlignment="1">
      <alignment horizontal="left" vertical="center"/>
    </xf>
    <xf numFmtId="0" fontId="8" fillId="3" borderId="7" xfId="0" applyFont="1" applyFill="1" applyBorder="1" applyAlignment="1">
      <alignment horizontal="left" vertical="top" wrapText="1"/>
    </xf>
    <xf numFmtId="0" fontId="8" fillId="3" borderId="8" xfId="0" applyFont="1" applyFill="1" applyBorder="1" applyAlignment="1">
      <alignment horizontal="left" vertical="top" wrapText="1"/>
    </xf>
    <xf numFmtId="167" fontId="8" fillId="5" borderId="1" xfId="0" applyNumberFormat="1" applyFont="1" applyFill="1" applyBorder="1" applyAlignment="1">
      <alignment horizontal="center" vertical="center"/>
    </xf>
    <xf numFmtId="167" fontId="8" fillId="5" borderId="40" xfId="0" applyNumberFormat="1" applyFont="1" applyFill="1" applyBorder="1" applyAlignment="1">
      <alignment horizontal="center" vertical="center"/>
    </xf>
    <xf numFmtId="167" fontId="8" fillId="5" borderId="4" xfId="0" applyNumberFormat="1" applyFont="1" applyFill="1" applyBorder="1" applyAlignment="1">
      <alignment horizontal="center" vertical="center"/>
    </xf>
    <xf numFmtId="167" fontId="8" fillId="5" borderId="24" xfId="0" applyNumberFormat="1" applyFont="1" applyFill="1" applyBorder="1" applyAlignment="1">
      <alignment horizontal="center" vertical="center"/>
    </xf>
    <xf numFmtId="14" fontId="8" fillId="3" borderId="2" xfId="0" applyNumberFormat="1" applyFont="1" applyFill="1" applyBorder="1" applyAlignment="1">
      <alignment horizontal="center" vertical="center"/>
    </xf>
    <xf numFmtId="14" fontId="8" fillId="3" borderId="24" xfId="0" applyNumberFormat="1" applyFont="1" applyFill="1" applyBorder="1" applyAlignment="1">
      <alignment horizontal="center" vertical="center"/>
    </xf>
    <xf numFmtId="14" fontId="8" fillId="3" borderId="29" xfId="0" applyNumberFormat="1" applyFont="1" applyFill="1" applyBorder="1" applyAlignment="1">
      <alignment horizontal="center" vertical="center"/>
    </xf>
    <xf numFmtId="14" fontId="8" fillId="3" borderId="22" xfId="0" applyNumberFormat="1" applyFont="1" applyFill="1" applyBorder="1" applyAlignment="1">
      <alignment horizontal="center" vertical="center"/>
    </xf>
    <xf numFmtId="0" fontId="8" fillId="4" borderId="23" xfId="0" applyFont="1" applyFill="1" applyBorder="1" applyAlignment="1">
      <alignment horizontal="left" vertical="center"/>
    </xf>
    <xf numFmtId="0" fontId="8" fillId="4" borderId="4" xfId="0" applyFont="1" applyFill="1" applyBorder="1" applyAlignment="1">
      <alignment horizontal="left" vertical="center"/>
    </xf>
    <xf numFmtId="0" fontId="8" fillId="4" borderId="3" xfId="0" applyFont="1" applyFill="1" applyBorder="1" applyAlignment="1">
      <alignment horizontal="left" vertical="center"/>
    </xf>
    <xf numFmtId="14" fontId="9" fillId="5" borderId="33" xfId="0" applyNumberFormat="1" applyFont="1" applyFill="1" applyBorder="1" applyAlignment="1">
      <alignment horizontal="center" vertical="center"/>
    </xf>
    <xf numFmtId="14" fontId="9" fillId="5" borderId="34" xfId="0" applyNumberFormat="1" applyFont="1" applyFill="1" applyBorder="1" applyAlignment="1">
      <alignment horizontal="center" vertical="center"/>
    </xf>
    <xf numFmtId="0" fontId="8" fillId="4" borderId="19" xfId="0" applyFont="1" applyFill="1" applyBorder="1" applyAlignment="1">
      <alignment horizontal="left" vertical="center"/>
    </xf>
    <xf numFmtId="0" fontId="8" fillId="4" borderId="20" xfId="0" applyFont="1" applyFill="1" applyBorder="1" applyAlignment="1">
      <alignment horizontal="left" vertical="center"/>
    </xf>
    <xf numFmtId="0" fontId="8" fillId="4" borderId="21" xfId="0" applyFont="1" applyFill="1" applyBorder="1" applyAlignment="1">
      <alignment horizontal="left" vertical="center"/>
    </xf>
    <xf numFmtId="0" fontId="9" fillId="5" borderId="30" xfId="0" applyFont="1" applyFill="1" applyBorder="1" applyAlignment="1">
      <alignment horizontal="left" vertical="center"/>
    </xf>
    <xf numFmtId="0" fontId="9" fillId="5" borderId="31" xfId="0" applyFont="1" applyFill="1" applyBorder="1" applyAlignment="1">
      <alignment horizontal="left" vertical="center"/>
    </xf>
    <xf numFmtId="0" fontId="9" fillId="5" borderId="32" xfId="0" applyFont="1" applyFill="1" applyBorder="1" applyAlignment="1">
      <alignment horizontal="left" vertical="center"/>
    </xf>
    <xf numFmtId="0" fontId="3" fillId="0" borderId="16" xfId="0" applyFont="1" applyBorder="1" applyAlignment="1">
      <alignment horizontal="center" vertical="center" textRotation="90"/>
    </xf>
    <xf numFmtId="0" fontId="3" fillId="0" borderId="17" xfId="0" applyFont="1" applyBorder="1" applyAlignment="1">
      <alignment horizontal="center" vertical="center" textRotation="90"/>
    </xf>
    <xf numFmtId="0" fontId="3" fillId="0" borderId="18" xfId="0" applyFont="1" applyBorder="1" applyAlignment="1">
      <alignment horizontal="center" vertical="center" textRotation="90"/>
    </xf>
    <xf numFmtId="14" fontId="1" fillId="7" borderId="41" xfId="0" applyNumberFormat="1" applyFont="1" applyFill="1" applyBorder="1" applyAlignment="1">
      <alignment horizontal="center"/>
    </xf>
    <xf numFmtId="14" fontId="1" fillId="7" borderId="42" xfId="0" applyNumberFormat="1" applyFont="1" applyFill="1" applyBorder="1" applyAlignment="1">
      <alignment horizontal="center"/>
    </xf>
    <xf numFmtId="0" fontId="8" fillId="3" borderId="9" xfId="0" applyFont="1" applyFill="1" applyBorder="1" applyAlignment="1">
      <alignment horizontal="left" vertical="top" wrapText="1"/>
    </xf>
    <xf numFmtId="0" fontId="8" fillId="3" borderId="11" xfId="0" applyFont="1" applyFill="1" applyBorder="1" applyAlignment="1">
      <alignment horizontal="left" vertical="top" wrapText="1"/>
    </xf>
    <xf numFmtId="0" fontId="8" fillId="3" borderId="12" xfId="0" applyFont="1" applyFill="1" applyBorder="1" applyAlignment="1">
      <alignment horizontal="left" vertical="top" wrapText="1"/>
    </xf>
    <xf numFmtId="0" fontId="8" fillId="3" borderId="13" xfId="0" applyFont="1" applyFill="1" applyBorder="1" applyAlignment="1">
      <alignment horizontal="left" vertical="top" wrapText="1"/>
    </xf>
    <xf numFmtId="0" fontId="8" fillId="3" borderId="14" xfId="0" applyFont="1" applyFill="1" applyBorder="1" applyAlignment="1">
      <alignment horizontal="left" vertical="top" wrapText="1"/>
    </xf>
    <xf numFmtId="9" fontId="17" fillId="3" borderId="16" xfId="2" applyFont="1" applyFill="1" applyBorder="1" applyAlignment="1">
      <alignment horizontal="center" vertical="center"/>
    </xf>
    <xf numFmtId="0" fontId="12" fillId="3" borderId="8" xfId="0" applyFont="1" applyFill="1" applyBorder="1" applyAlignment="1">
      <alignment horizontal="left" vertical="center"/>
    </xf>
    <xf numFmtId="0" fontId="8" fillId="5" borderId="39" xfId="0" applyFont="1" applyFill="1" applyBorder="1" applyAlignment="1">
      <alignment horizontal="left"/>
    </xf>
    <xf numFmtId="0" fontId="8" fillId="5" borderId="1" xfId="0" applyFont="1" applyFill="1" applyBorder="1" applyAlignment="1">
      <alignment horizontal="left"/>
    </xf>
    <xf numFmtId="167" fontId="8" fillId="3" borderId="4" xfId="0" applyNumberFormat="1" applyFont="1" applyFill="1" applyBorder="1" applyAlignment="1">
      <alignment horizontal="center" vertical="center"/>
    </xf>
    <xf numFmtId="167" fontId="8" fillId="3" borderId="24" xfId="0" applyNumberFormat="1" applyFont="1" applyFill="1" applyBorder="1" applyAlignment="1">
      <alignment horizontal="center" vertical="center"/>
    </xf>
    <xf numFmtId="0" fontId="8" fillId="4" borderId="39" xfId="0" applyFont="1" applyFill="1" applyBorder="1" applyAlignment="1">
      <alignment horizontal="left"/>
    </xf>
    <xf numFmtId="0" fontId="8" fillId="4" borderId="1" xfId="0" applyFont="1" applyFill="1" applyBorder="1" applyAlignment="1">
      <alignment horizontal="left"/>
    </xf>
    <xf numFmtId="0" fontId="8" fillId="5" borderId="30" xfId="0" applyFont="1" applyFill="1" applyBorder="1" applyAlignment="1">
      <alignment horizontal="left"/>
    </xf>
    <xf numFmtId="0" fontId="8" fillId="5" borderId="31" xfId="0" applyFont="1" applyFill="1" applyBorder="1" applyAlignment="1">
      <alignment horizontal="left"/>
    </xf>
    <xf numFmtId="0" fontId="8" fillId="5" borderId="32" xfId="0" applyFont="1" applyFill="1" applyBorder="1" applyAlignment="1">
      <alignment horizontal="left"/>
    </xf>
    <xf numFmtId="167" fontId="8" fillId="5" borderId="13" xfId="0" applyNumberFormat="1" applyFont="1" applyFill="1" applyBorder="1" applyAlignment="1">
      <alignment horizontal="center" vertical="center"/>
    </xf>
    <xf numFmtId="167" fontId="8" fillId="5" borderId="14" xfId="0" applyNumberFormat="1" applyFont="1" applyFill="1" applyBorder="1" applyAlignment="1">
      <alignment horizontal="center" vertical="center"/>
    </xf>
    <xf numFmtId="0" fontId="3" fillId="3" borderId="7" xfId="0" applyFont="1" applyFill="1" applyBorder="1" applyAlignment="1">
      <alignment horizontal="center" textRotation="90"/>
    </xf>
    <xf numFmtId="0" fontId="3" fillId="3" borderId="10" xfId="0" applyFont="1" applyFill="1" applyBorder="1" applyAlignment="1">
      <alignment horizontal="center" textRotation="90"/>
    </xf>
    <xf numFmtId="0" fontId="3" fillId="3" borderId="12" xfId="0" applyFont="1" applyFill="1" applyBorder="1" applyAlignment="1">
      <alignment horizontal="center" textRotation="90"/>
    </xf>
    <xf numFmtId="0" fontId="3" fillId="3" borderId="8" xfId="0" applyFont="1" applyFill="1" applyBorder="1" applyAlignment="1">
      <alignment horizontal="center" textRotation="90"/>
    </xf>
    <xf numFmtId="0" fontId="3" fillId="3" borderId="0" xfId="0" applyFont="1" applyFill="1" applyBorder="1" applyAlignment="1">
      <alignment horizontal="center" textRotation="90"/>
    </xf>
    <xf numFmtId="0" fontId="3" fillId="3" borderId="13" xfId="0" applyFont="1" applyFill="1" applyBorder="1" applyAlignment="1">
      <alignment horizontal="center" textRotation="90"/>
    </xf>
    <xf numFmtId="170" fontId="8" fillId="3" borderId="20" xfId="0" applyNumberFormat="1" applyFont="1" applyFill="1" applyBorder="1" applyAlignment="1">
      <alignment horizontal="center" vertical="center"/>
    </xf>
    <xf numFmtId="167" fontId="8" fillId="7" borderId="4" xfId="0" applyNumberFormat="1" applyFont="1" applyFill="1" applyBorder="1" applyAlignment="1">
      <alignment horizontal="center" vertical="center"/>
    </xf>
    <xf numFmtId="167" fontId="8" fillId="7" borderId="24" xfId="0" applyNumberFormat="1" applyFont="1" applyFill="1" applyBorder="1" applyAlignment="1">
      <alignment horizontal="center" vertical="center"/>
    </xf>
    <xf numFmtId="167" fontId="8" fillId="8" borderId="4" xfId="0" applyNumberFormat="1" applyFont="1" applyFill="1" applyBorder="1" applyAlignment="1">
      <alignment horizontal="center" vertical="center"/>
    </xf>
    <xf numFmtId="167" fontId="8" fillId="8" borderId="24" xfId="0" applyNumberFormat="1" applyFont="1" applyFill="1" applyBorder="1" applyAlignment="1">
      <alignment horizontal="center" vertical="center"/>
    </xf>
    <xf numFmtId="167" fontId="8" fillId="7" borderId="13" xfId="0" applyNumberFormat="1" applyFont="1" applyFill="1" applyBorder="1" applyAlignment="1">
      <alignment horizontal="center" vertical="center"/>
    </xf>
    <xf numFmtId="167" fontId="8" fillId="7" borderId="14" xfId="0" applyNumberFormat="1" applyFont="1" applyFill="1" applyBorder="1" applyAlignment="1">
      <alignment horizontal="center" vertical="center"/>
    </xf>
    <xf numFmtId="4" fontId="1" fillId="3" borderId="8" xfId="0" applyNumberFormat="1" applyFont="1" applyFill="1" applyBorder="1" applyAlignment="1">
      <alignment horizontal="center"/>
    </xf>
    <xf numFmtId="168" fontId="1" fillId="7" borderId="7" xfId="0" applyNumberFormat="1" applyFont="1" applyFill="1" applyBorder="1" applyAlignment="1">
      <alignment horizontal="center"/>
    </xf>
    <xf numFmtId="168" fontId="1" fillId="7" borderId="8" xfId="0" applyNumberFormat="1" applyFont="1" applyFill="1" applyBorder="1" applyAlignment="1">
      <alignment horizontal="center"/>
    </xf>
    <xf numFmtId="168" fontId="1" fillId="7" borderId="9" xfId="0" applyNumberFormat="1" applyFont="1" applyFill="1" applyBorder="1" applyAlignment="1">
      <alignment horizontal="center"/>
    </xf>
    <xf numFmtId="168" fontId="1" fillId="7" borderId="10" xfId="0" applyNumberFormat="1" applyFont="1" applyFill="1" applyBorder="1" applyAlignment="1">
      <alignment horizontal="center"/>
    </xf>
    <xf numFmtId="168" fontId="1" fillId="7" borderId="0" xfId="0" applyNumberFormat="1" applyFont="1" applyFill="1" applyBorder="1" applyAlignment="1">
      <alignment horizontal="center"/>
    </xf>
    <xf numFmtId="168" fontId="1" fillId="7" borderId="11" xfId="0" applyNumberFormat="1" applyFont="1" applyFill="1" applyBorder="1" applyAlignment="1">
      <alignment horizontal="center"/>
    </xf>
    <xf numFmtId="168" fontId="1" fillId="7" borderId="12" xfId="0" applyNumberFormat="1" applyFont="1" applyFill="1" applyBorder="1" applyAlignment="1">
      <alignment horizontal="center"/>
    </xf>
    <xf numFmtId="168" fontId="1" fillId="7" borderId="13" xfId="0" applyNumberFormat="1" applyFont="1" applyFill="1" applyBorder="1" applyAlignment="1">
      <alignment horizontal="center"/>
    </xf>
    <xf numFmtId="168" fontId="1" fillId="7" borderId="14" xfId="0" applyNumberFormat="1" applyFont="1" applyFill="1" applyBorder="1" applyAlignment="1">
      <alignment horizontal="center"/>
    </xf>
    <xf numFmtId="0" fontId="25" fillId="11" borderId="1" xfId="0" applyFont="1" applyFill="1" applyBorder="1" applyAlignment="1">
      <alignment horizontal="center" vertical="center" wrapText="1"/>
    </xf>
    <xf numFmtId="0" fontId="6" fillId="11" borderId="1" xfId="0" applyFont="1" applyFill="1" applyBorder="1" applyAlignment="1">
      <alignment horizontal="center" vertical="center"/>
    </xf>
    <xf numFmtId="0" fontId="0" fillId="3" borderId="0" xfId="0" applyFill="1" applyAlignment="1">
      <alignment horizontal="left"/>
    </xf>
    <xf numFmtId="0" fontId="4" fillId="11" borderId="43" xfId="0" applyFont="1" applyFill="1" applyBorder="1" applyAlignment="1">
      <alignment horizontal="center" vertical="center"/>
    </xf>
    <xf numFmtId="0" fontId="4" fillId="11" borderId="36" xfId="0" applyFont="1" applyFill="1" applyBorder="1" applyAlignment="1">
      <alignment horizontal="center" vertical="center"/>
    </xf>
    <xf numFmtId="0" fontId="3" fillId="3" borderId="0" xfId="0" applyFont="1" applyFill="1" applyAlignment="1">
      <alignment horizontal="center" vertical="center"/>
    </xf>
    <xf numFmtId="0" fontId="3" fillId="3" borderId="5" xfId="0" applyFont="1" applyFill="1" applyBorder="1" applyAlignment="1">
      <alignment horizontal="center" vertical="center"/>
    </xf>
  </cellXfs>
  <cellStyles count="8">
    <cellStyle name="Encabezado 1 2" xfId="7"/>
    <cellStyle name="Millares" xfId="3" builtinId="3"/>
    <cellStyle name="Millares [0] 2" xfId="1"/>
    <cellStyle name="Normal" xfId="0" builtinId="0"/>
    <cellStyle name="Normal 2" xfId="4"/>
    <cellStyle name="Porcentaje" xfId="2" builtinId="5"/>
    <cellStyle name="Título 2 2" xfId="5"/>
    <cellStyle name="Título 4" xfId="6"/>
  </cellStyles>
  <dxfs count="10">
    <dxf>
      <numFmt numFmtId="0" formatCode="General"/>
      <fill>
        <patternFill patternType="solid">
          <fgColor indexed="64"/>
          <bgColor theme="0"/>
        </patternFill>
      </fill>
    </dxf>
    <dxf>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right style="medium">
          <color indexed="64"/>
        </right>
        <top/>
        <bottom/>
      </border>
    </dxf>
    <dxf>
      <fill>
        <patternFill patternType="none">
          <fgColor indexed="64"/>
          <bgColor auto="1"/>
        </patternFill>
      </fill>
      <alignment horizontal="left" vertical="center" textRotation="0" wrapText="0" indent="2" justifyLastLine="0" shrinkToFit="0" readingOrder="0"/>
    </dxf>
    <dxf>
      <numFmt numFmtId="169" formatCode="dd/mm/yyyy"/>
      <fill>
        <patternFill patternType="solid">
          <fgColor indexed="64"/>
          <bgColor theme="0"/>
        </patternFill>
      </fill>
      <alignment horizontal="left" vertical="center" textRotation="0" wrapText="0" indent="2" justifyLastLine="0" shrinkToFit="0" readingOrder="0"/>
      <border diagonalUp="0" diagonalDown="0" outline="0">
        <left style="medium">
          <color indexed="64"/>
        </left>
        <right/>
        <top/>
        <bottom/>
      </border>
    </dxf>
    <dxf>
      <fill>
        <patternFill patternType="solid">
          <fgColor indexed="64"/>
          <bgColor theme="0"/>
        </patternFill>
      </fill>
    </dxf>
    <dxf>
      <fill>
        <patternFill patternType="solid">
          <fgColor indexed="64"/>
          <bgColor theme="0"/>
        </patternFill>
      </fill>
    </dxf>
    <dxf>
      <font>
        <b/>
        <i val="0"/>
        <color theme="5"/>
      </font>
      <border>
        <bottom style="medium">
          <color theme="1" tint="0.499984740745262"/>
        </bottom>
      </border>
    </dxf>
    <dxf>
      <fill>
        <patternFill>
          <bgColor theme="2"/>
        </patternFill>
      </fill>
      <border>
        <left style="thick">
          <color theme="3"/>
        </left>
        <right style="thick">
          <color theme="3"/>
        </right>
        <top style="thick">
          <color theme="3"/>
        </top>
        <bottom style="thick">
          <color theme="3"/>
        </bottom>
        <horizontal style="thin">
          <color theme="2" tint="-9.9948118533890809E-2"/>
        </horizontal>
      </border>
    </dxf>
    <dxf>
      <font>
        <b/>
        <i val="0"/>
        <color theme="1" tint="0.34998626667073579"/>
      </font>
      <fill>
        <patternFill>
          <bgColor theme="0"/>
        </patternFill>
      </fill>
      <border>
        <bottom style="medium">
          <color theme="6" tint="-0.499984740745262"/>
        </bottom>
      </border>
    </dxf>
    <dxf>
      <font>
        <color theme="1" tint="0.14996795556505021"/>
      </font>
      <fill>
        <patternFill>
          <bgColor theme="0" tint="-4.9989318521683403E-2"/>
        </patternFill>
      </fill>
      <border diagonalUp="0" diagonalDown="0">
        <left/>
        <right/>
        <top/>
        <bottom/>
        <vertical/>
        <horizontal style="thin">
          <color theme="0" tint="-0.14996795556505021"/>
        </horizontal>
      </border>
    </dxf>
  </dxfs>
  <tableStyles count="2" defaultTableStyle="TableStyleMedium2" defaultPivotStyle="PivotStyleLight16">
    <tableStyle name="Escala de tiempo del proyecto" pivot="0" count="2">
      <tableStyleElement type="wholeTable" dxfId="9"/>
      <tableStyleElement type="headerRow" dxfId="8"/>
    </tableStyle>
    <tableStyle name="Project Timeline" pivot="0" count="2">
      <tableStyleElement type="wholeTable" dxfId="7"/>
      <tableStyleElement type="headerRow" dxfId="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5.xml"/><Relationship Id="rId5" Type="http://schemas.openxmlformats.org/officeDocument/2006/relationships/chartsheet" Target="chartsheets/sheet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dk1"/>
                </a:solidFill>
                <a:latin typeface="+mn-lt"/>
                <a:ea typeface="+mn-ea"/>
                <a:cs typeface="+mn-cs"/>
              </a:defRPr>
            </a:pPr>
            <a:r>
              <a:rPr lang="en-US" sz="1100"/>
              <a:t>(8)</a:t>
            </a:r>
            <a:r>
              <a:rPr lang="en-US" sz="1100" baseline="0"/>
              <a:t> </a:t>
            </a:r>
            <a:r>
              <a:rPr lang="en-US" sz="1100"/>
              <a:t>Distribución del Plazo (días)</a:t>
            </a:r>
          </a:p>
        </c:rich>
      </c:tx>
      <c:layout/>
      <c:overlay val="0"/>
      <c:spPr>
        <a:noFill/>
        <a:ln>
          <a:noFill/>
        </a:ln>
        <a:effectLst/>
      </c:spPr>
      <c:txPr>
        <a:bodyPr rot="0" spcFirstLastPara="1" vertOverflow="ellipsis" vert="horz" wrap="square" anchor="ctr" anchorCtr="1"/>
        <a:lstStyle/>
        <a:p>
          <a:pPr>
            <a:defRPr sz="1100" b="0" i="0" u="none" strike="noStrike" kern="1200" spc="0" baseline="0">
              <a:solidFill>
                <a:schemeClr val="dk1"/>
              </a:solidFill>
              <a:latin typeface="+mn-lt"/>
              <a:ea typeface="+mn-ea"/>
              <a:cs typeface="+mn-cs"/>
            </a:defRPr>
          </a:pPr>
          <a:endParaRPr lang="es-CR"/>
        </a:p>
      </c:txPr>
    </c:title>
    <c:autoTitleDeleted val="0"/>
    <c:plotArea>
      <c:layout/>
      <c:barChart>
        <c:barDir val="col"/>
        <c:grouping val="clustered"/>
        <c:varyColors val="0"/>
        <c:ser>
          <c:idx val="0"/>
          <c:order val="0"/>
          <c:tx>
            <c:strRef>
              <c:f>'Información Proyecto'!$G$51:$G$54</c:f>
              <c:strCache>
                <c:ptCount val="4"/>
                <c:pt idx="0">
                  <c:v>PC</c:v>
                </c:pt>
                <c:pt idx="1">
                  <c:v>EC</c:v>
                </c:pt>
                <c:pt idx="2">
                  <c:v>PS</c:v>
                </c:pt>
                <c:pt idx="3">
                  <c:v>POM</c:v>
                </c:pt>
              </c:strCache>
            </c:strRef>
          </c:tx>
          <c:spPr>
            <a:solidFill>
              <a:schemeClr val="accent1"/>
            </a:solidFill>
            <a:ln>
              <a:noFill/>
            </a:ln>
            <a:effectLst/>
          </c:spPr>
          <c:invertIfNegative val="0"/>
          <c:cat>
            <c:strRef>
              <c:f>'Información Proyecto'!$G$51:$G$54</c:f>
              <c:strCache>
                <c:ptCount val="4"/>
                <c:pt idx="0">
                  <c:v>PC</c:v>
                </c:pt>
                <c:pt idx="1">
                  <c:v>EC</c:v>
                </c:pt>
                <c:pt idx="2">
                  <c:v>PS</c:v>
                </c:pt>
                <c:pt idx="3">
                  <c:v>POM</c:v>
                </c:pt>
              </c:strCache>
            </c:strRef>
          </c:cat>
          <c:val>
            <c:numRef>
              <c:f>'Información Proyecto'!$H$51:$H$54</c:f>
              <c:numCache>
                <c:formatCode>General</c:formatCode>
                <c:ptCount val="4"/>
                <c:pt idx="0">
                  <c:v>10958</c:v>
                </c:pt>
                <c:pt idx="1">
                  <c:v>0</c:v>
                </c:pt>
                <c:pt idx="2">
                  <c:v>2</c:v>
                </c:pt>
                <c:pt idx="3">
                  <c:v>0</c:v>
                </c:pt>
              </c:numCache>
            </c:numRef>
          </c:val>
          <c:extLst>
            <c:ext xmlns:c16="http://schemas.microsoft.com/office/drawing/2014/chart" uri="{C3380CC4-5D6E-409C-BE32-E72D297353CC}">
              <c16:uniqueId val="{00000000-9D1B-4E4C-A382-028C9A0181FD}"/>
            </c:ext>
          </c:extLst>
        </c:ser>
        <c:dLbls>
          <c:showLegendKey val="0"/>
          <c:showVal val="0"/>
          <c:showCatName val="0"/>
          <c:showSerName val="0"/>
          <c:showPercent val="0"/>
          <c:showBubbleSize val="0"/>
        </c:dLbls>
        <c:gapWidth val="300"/>
        <c:axId val="-1088693392"/>
        <c:axId val="-1088686864"/>
      </c:barChart>
      <c:catAx>
        <c:axId val="-1088693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R"/>
          </a:p>
        </c:txPr>
        <c:crossAx val="-1088686864"/>
        <c:crosses val="autoZero"/>
        <c:auto val="0"/>
        <c:lblAlgn val="ctr"/>
        <c:lblOffset val="100"/>
        <c:noMultiLvlLbl val="0"/>
      </c:catAx>
      <c:valAx>
        <c:axId val="-10886868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R"/>
          </a:p>
        </c:txPr>
        <c:crossAx val="-1088693392"/>
        <c:crosses val="autoZero"/>
        <c:crossBetween val="between"/>
      </c:valAx>
      <c:spPr>
        <a:noFill/>
        <a:ln>
          <a:noFill/>
        </a:ln>
        <a:effectLst/>
      </c:spPr>
    </c:plotArea>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s-CR"/>
    </a:p>
  </c:txPr>
  <c:printSettings>
    <c:headerFooter>
      <c:oddFooter>&amp;Z&amp;"Arial,Normal"(6) Estado del proyecto: </c:oddFooter>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100" b="0" i="0" baseline="0">
                <a:effectLst/>
              </a:rPr>
              <a:t>Distribución del Costo (mill)</a:t>
            </a:r>
            <a:endParaRPr lang="es-419" sz="1100">
              <a:effectLst/>
            </a:endParaRPr>
          </a:p>
        </c:rich>
      </c:tx>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s-CR"/>
        </a:p>
      </c:txPr>
    </c:title>
    <c:autoTitleDeleted val="0"/>
    <c:plotArea>
      <c:layout/>
      <c:barChart>
        <c:barDir val="col"/>
        <c:grouping val="clustered"/>
        <c:varyColors val="0"/>
        <c:ser>
          <c:idx val="0"/>
          <c:order val="0"/>
          <c:spPr>
            <a:solidFill>
              <a:schemeClr val="accent1"/>
            </a:solidFill>
            <a:ln>
              <a:noFill/>
            </a:ln>
            <a:effectLst/>
          </c:spPr>
          <c:invertIfNegative val="0"/>
          <c:cat>
            <c:strRef>
              <c:f>'Información Proyecto'!$H$62:$H$64</c:f>
              <c:strCache>
                <c:ptCount val="3"/>
                <c:pt idx="0">
                  <c:v>MO</c:v>
                </c:pt>
                <c:pt idx="1">
                  <c:v>OM</c:v>
                </c:pt>
                <c:pt idx="2">
                  <c:v>R</c:v>
                </c:pt>
              </c:strCache>
            </c:strRef>
          </c:cat>
          <c:val>
            <c:numRef>
              <c:f>'Información Proyecto'!$I$62:$I$64</c:f>
              <c:numCache>
                <c:formatCode>0.0</c:formatCode>
                <c:ptCount val="3"/>
                <c:pt idx="0">
                  <c:v>168.37957710000001</c:v>
                </c:pt>
                <c:pt idx="1">
                  <c:v>0</c:v>
                </c:pt>
                <c:pt idx="2">
                  <c:v>0</c:v>
                </c:pt>
              </c:numCache>
            </c:numRef>
          </c:val>
          <c:extLst>
            <c:ext xmlns:c16="http://schemas.microsoft.com/office/drawing/2014/chart" uri="{C3380CC4-5D6E-409C-BE32-E72D297353CC}">
              <c16:uniqueId val="{00000000-75FF-4B4F-B284-25603D282991}"/>
            </c:ext>
          </c:extLst>
        </c:ser>
        <c:dLbls>
          <c:showLegendKey val="0"/>
          <c:showVal val="0"/>
          <c:showCatName val="0"/>
          <c:showSerName val="0"/>
          <c:showPercent val="0"/>
          <c:showBubbleSize val="0"/>
        </c:dLbls>
        <c:gapWidth val="300"/>
        <c:overlap val="-60"/>
        <c:axId val="1157640719"/>
        <c:axId val="1157641135"/>
        <c:extLst>
          <c:ext xmlns:c15="http://schemas.microsoft.com/office/drawing/2012/chart" uri="{02D57815-91ED-43cb-92C2-25804820EDAC}">
            <c15:filteredBarSeries>
              <c15:ser>
                <c:idx val="1"/>
                <c:order val="1"/>
                <c:spPr>
                  <a:solidFill>
                    <a:schemeClr val="accent2"/>
                  </a:solidFill>
                  <a:ln>
                    <a:noFill/>
                  </a:ln>
                  <a:effectLst/>
                </c:spPr>
                <c:invertIfNegative val="0"/>
                <c:cat>
                  <c:strRef>
                    <c:extLst>
                      <c:ext uri="{02D57815-91ED-43cb-92C2-25804820EDAC}">
                        <c15:formulaRef>
                          <c15:sqref>'Información Proyecto'!$H$62:$H$64</c15:sqref>
                        </c15:formulaRef>
                      </c:ext>
                    </c:extLst>
                    <c:strCache>
                      <c:ptCount val="3"/>
                      <c:pt idx="0">
                        <c:v>MO</c:v>
                      </c:pt>
                      <c:pt idx="1">
                        <c:v>OM</c:v>
                      </c:pt>
                      <c:pt idx="2">
                        <c:v>R</c:v>
                      </c:pt>
                    </c:strCache>
                  </c:strRef>
                </c:cat>
                <c:val>
                  <c:numRef>
                    <c:extLst>
                      <c:ext uri="{02D57815-91ED-43cb-92C2-25804820EDAC}">
                        <c15:formulaRef>
                          <c15:sqref>'Información Proyecto'!$J$62:$J$64</c15:sqref>
                        </c15:formulaRef>
                      </c:ext>
                    </c:extLst>
                    <c:numCache>
                      <c:formatCode>0.0</c:formatCode>
                      <c:ptCount val="3"/>
                    </c:numCache>
                  </c:numRef>
                </c:val>
                <c:extLst>
                  <c:ext xmlns:c16="http://schemas.microsoft.com/office/drawing/2014/chart" uri="{C3380CC4-5D6E-409C-BE32-E72D297353CC}">
                    <c16:uniqueId val="{00000001-75FF-4B4F-B284-25603D282991}"/>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'Información Proyecto'!$H$62:$H$64</c15:sqref>
                        </c15:formulaRef>
                      </c:ext>
                    </c:extLst>
                    <c:strCache>
                      <c:ptCount val="3"/>
                      <c:pt idx="0">
                        <c:v>MO</c:v>
                      </c:pt>
                      <c:pt idx="1">
                        <c:v>OM</c:v>
                      </c:pt>
                      <c:pt idx="2">
                        <c:v>R</c:v>
                      </c:pt>
                    </c:strCache>
                  </c:strRef>
                </c:cat>
                <c:val>
                  <c:numRef>
                    <c:extLst xmlns:c15="http://schemas.microsoft.com/office/drawing/2012/chart">
                      <c:ext xmlns:c15="http://schemas.microsoft.com/office/drawing/2012/chart" uri="{02D57815-91ED-43cb-92C2-25804820EDAC}">
                        <c15:formulaRef>
                          <c15:sqref>'Información Proyecto'!$K$62:$K$64</c15:sqref>
                        </c15:formulaRef>
                      </c:ext>
                    </c:extLst>
                    <c:numCache>
                      <c:formatCode>0.0</c:formatCode>
                      <c:ptCount val="3"/>
                    </c:numCache>
                  </c:numRef>
                </c:val>
                <c:extLst xmlns:c15="http://schemas.microsoft.com/office/drawing/2012/chart">
                  <c:ext xmlns:c16="http://schemas.microsoft.com/office/drawing/2014/chart" uri="{C3380CC4-5D6E-409C-BE32-E72D297353CC}">
                    <c16:uniqueId val="{00000002-75FF-4B4F-B284-25603D282991}"/>
                  </c:ext>
                </c:extLst>
              </c15:ser>
            </c15:filteredBarSeries>
          </c:ext>
        </c:extLst>
      </c:barChart>
      <c:catAx>
        <c:axId val="11576407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157641135"/>
        <c:crosses val="autoZero"/>
        <c:auto val="1"/>
        <c:lblAlgn val="ctr"/>
        <c:lblOffset val="100"/>
        <c:noMultiLvlLbl val="0"/>
      </c:catAx>
      <c:valAx>
        <c:axId val="115764113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15764071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R"/>
    </a:p>
  </c:txPr>
  <c:printSettings>
    <c:headerFooter>
      <c:oddHeader>&amp;Z&amp;"-,Negrita"Proyecto: “Estudios, Diseños y Construcción del Puente Binacional sobre el río Sixaola. (Costa Rica- Panamá)”</c:oddHeader>
    </c:headerFooter>
    <c:pageMargins b="0.75" l="0.7" r="0.7" t="0.75" header="0.3" footer="0.3"/>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r>
              <a:rPr lang="en-US"/>
              <a:t>Flujo de desembolsos</a:t>
            </a:r>
          </a:p>
        </c:rich>
      </c:tx>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endParaRPr lang="es-CR"/>
        </a:p>
      </c:txPr>
    </c:title>
    <c:autoTitleDeleted val="0"/>
    <c:plotArea>
      <c:layout/>
      <c:barChart>
        <c:barDir val="col"/>
        <c:grouping val="clustered"/>
        <c:varyColors val="0"/>
        <c:ser>
          <c:idx val="0"/>
          <c:order val="0"/>
          <c:tx>
            <c:strRef>
              <c:f>'Avance financiero '!$C$54</c:f>
              <c:strCache>
                <c:ptCount val="1"/>
              </c:strCache>
            </c:strRef>
          </c:tx>
          <c:spPr>
            <a:solidFill>
              <a:schemeClr val="accent1"/>
            </a:solidFill>
            <a:ln>
              <a:noFill/>
            </a:ln>
            <a:effectLst/>
          </c:spPr>
          <c:invertIfNegative val="0"/>
          <c:cat>
            <c:numRef>
              <c:f>'Avance financiero '!$B$55:$B$64</c:f>
              <c:numCache>
                <c:formatCode>mmm\-yy</c:formatCode>
                <c:ptCount val="10"/>
              </c:numCache>
            </c:numRef>
          </c:cat>
          <c:val>
            <c:numRef>
              <c:f>'Avance financiero '!$C$55:$C$64</c:f>
              <c:numCache>
                <c:formatCode>_([$$-540A]* #\ ##0.00_);_([$$-540A]* \(#\ ##0.00\);_([$$-540A]* "-"??_);_(@_)</c:formatCode>
                <c:ptCount val="10"/>
              </c:numCache>
            </c:numRef>
          </c:val>
          <c:extLst>
            <c:ext xmlns:c16="http://schemas.microsoft.com/office/drawing/2014/chart" uri="{C3380CC4-5D6E-409C-BE32-E72D297353CC}">
              <c16:uniqueId val="{00000000-E9C8-40C0-8FDA-089535F90512}"/>
            </c:ext>
          </c:extLst>
        </c:ser>
        <c:ser>
          <c:idx val="1"/>
          <c:order val="1"/>
          <c:tx>
            <c:strRef>
              <c:f>'Avance financiero '!$D$54</c:f>
              <c:strCache>
                <c:ptCount val="1"/>
              </c:strCache>
            </c:strRef>
          </c:tx>
          <c:spPr>
            <a:solidFill>
              <a:schemeClr val="accent2"/>
            </a:solidFill>
            <a:ln>
              <a:noFill/>
            </a:ln>
            <a:effectLst/>
          </c:spPr>
          <c:invertIfNegative val="0"/>
          <c:cat>
            <c:numRef>
              <c:f>'Avance financiero '!$B$55:$B$64</c:f>
              <c:numCache>
                <c:formatCode>mmm\-yy</c:formatCode>
                <c:ptCount val="10"/>
              </c:numCache>
            </c:numRef>
          </c:cat>
          <c:val>
            <c:numRef>
              <c:f>'Avance financiero '!$D$55:$D$64</c:f>
              <c:numCache>
                <c:formatCode>_([$$-540A]* #\ ##0.00_);_([$$-540A]* \(#\ ##0.00\);_([$$-540A]* "-"??_);_(@_)</c:formatCode>
                <c:ptCount val="10"/>
              </c:numCache>
            </c:numRef>
          </c:val>
          <c:extLst>
            <c:ext xmlns:c16="http://schemas.microsoft.com/office/drawing/2014/chart" uri="{C3380CC4-5D6E-409C-BE32-E72D297353CC}">
              <c16:uniqueId val="{00000001-E9C8-40C0-8FDA-089535F90512}"/>
            </c:ext>
          </c:extLst>
        </c:ser>
        <c:ser>
          <c:idx val="2"/>
          <c:order val="2"/>
          <c:tx>
            <c:strRef>
              <c:f>'Avance financiero '!$E$54</c:f>
              <c:strCache>
                <c:ptCount val="1"/>
              </c:strCache>
            </c:strRef>
          </c:tx>
          <c:spPr>
            <a:solidFill>
              <a:schemeClr val="accent3"/>
            </a:solidFill>
            <a:ln>
              <a:noFill/>
            </a:ln>
            <a:effectLst/>
          </c:spPr>
          <c:invertIfNegative val="0"/>
          <c:cat>
            <c:numRef>
              <c:f>'Avance financiero '!$B$55:$B$64</c:f>
              <c:numCache>
                <c:formatCode>mmm\-yy</c:formatCode>
                <c:ptCount val="10"/>
              </c:numCache>
            </c:numRef>
          </c:cat>
          <c:val>
            <c:numRef>
              <c:f>'Avance financiero '!$E$55:$E$64</c:f>
              <c:numCache>
                <c:formatCode>_([$$-540A]* #\ ##0.00_);_([$$-540A]* \(#\ ##0.00\);_([$$-540A]* "-"??_);_(@_)</c:formatCode>
                <c:ptCount val="10"/>
              </c:numCache>
            </c:numRef>
          </c:val>
          <c:extLst>
            <c:ext xmlns:c16="http://schemas.microsoft.com/office/drawing/2014/chart" uri="{C3380CC4-5D6E-409C-BE32-E72D297353CC}">
              <c16:uniqueId val="{00000002-E9C8-40C0-8FDA-089535F90512}"/>
            </c:ext>
          </c:extLst>
        </c:ser>
        <c:ser>
          <c:idx val="3"/>
          <c:order val="3"/>
          <c:tx>
            <c:strRef>
              <c:f>'Avance financiero '!$F$54</c:f>
              <c:strCache>
                <c:ptCount val="1"/>
              </c:strCache>
            </c:strRef>
          </c:tx>
          <c:spPr>
            <a:solidFill>
              <a:schemeClr val="accent4"/>
            </a:solidFill>
            <a:ln>
              <a:noFill/>
            </a:ln>
            <a:effectLst/>
          </c:spPr>
          <c:invertIfNegative val="0"/>
          <c:cat>
            <c:numRef>
              <c:f>'Avance financiero '!$B$55:$B$64</c:f>
              <c:numCache>
                <c:formatCode>mmm\-yy</c:formatCode>
                <c:ptCount val="10"/>
              </c:numCache>
            </c:numRef>
          </c:cat>
          <c:val>
            <c:numRef>
              <c:f>'Avance financiero '!$F$55:$F$64</c:f>
              <c:numCache>
                <c:formatCode>_([$$-540A]* #\ ##0.00_);_([$$-540A]* \(#\ ##0.00\);_([$$-540A]* "-"??_);_(@_)</c:formatCode>
                <c:ptCount val="10"/>
              </c:numCache>
            </c:numRef>
          </c:val>
          <c:extLst>
            <c:ext xmlns:c16="http://schemas.microsoft.com/office/drawing/2014/chart" uri="{C3380CC4-5D6E-409C-BE32-E72D297353CC}">
              <c16:uniqueId val="{00000003-E9C8-40C0-8FDA-089535F90512}"/>
            </c:ext>
          </c:extLst>
        </c:ser>
        <c:dLbls>
          <c:showLegendKey val="0"/>
          <c:showVal val="0"/>
          <c:showCatName val="0"/>
          <c:showSerName val="0"/>
          <c:showPercent val="0"/>
          <c:showBubbleSize val="0"/>
        </c:dLbls>
        <c:gapWidth val="75"/>
        <c:overlap val="-25"/>
        <c:axId val="-1306541376"/>
        <c:axId val="-1306534848"/>
      </c:barChart>
      <c:catAx>
        <c:axId val="-130654137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306534848"/>
        <c:crosses val="autoZero"/>
        <c:auto val="1"/>
        <c:lblAlgn val="ctr"/>
        <c:lblOffset val="100"/>
        <c:noMultiLvlLbl val="1"/>
      </c:catAx>
      <c:valAx>
        <c:axId val="-1306534848"/>
        <c:scaling>
          <c:orientation val="minMax"/>
          <c:max val="7"/>
          <c:min val="0"/>
        </c:scaling>
        <c:delete val="0"/>
        <c:axPos val="l"/>
        <c:majorGridlines>
          <c:spPr>
            <a:ln w="9525" cap="flat" cmpd="sng" algn="ctr">
              <a:solidFill>
                <a:schemeClr val="tx1">
                  <a:lumMod val="15000"/>
                  <a:lumOff val="85000"/>
                </a:schemeClr>
              </a:solidFill>
              <a:round/>
            </a:ln>
            <a:effectLst/>
          </c:spPr>
        </c:majorGridlines>
        <c:numFmt formatCode="[$$-409]#,##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306541376"/>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es-CR"/>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696774544403322E-2"/>
          <c:y val="0.10113274811998769"/>
          <c:w val="0.93018155173351413"/>
          <c:h val="0.6992110306846937"/>
        </c:manualLayout>
      </c:layout>
      <c:lineChart>
        <c:grouping val="standard"/>
        <c:varyColors val="0"/>
        <c:ser>
          <c:idx val="0"/>
          <c:order val="0"/>
          <c:tx>
            <c:strRef>
              <c:f>'Avance financiero '!$C$38</c:f>
              <c:strCache>
                <c:ptCount val="1"/>
                <c:pt idx="0">
                  <c:v>Gastos Operativos</c:v>
                </c:pt>
              </c:strCache>
            </c:strRef>
          </c:tx>
          <c:spPr>
            <a:ln w="28575" cap="rnd">
              <a:solidFill>
                <a:schemeClr val="accent1"/>
              </a:solidFill>
              <a:round/>
            </a:ln>
            <a:effectLst/>
          </c:spPr>
          <c:marker>
            <c:symbol val="circle"/>
            <c:size val="6"/>
            <c:spPr>
              <a:solidFill>
                <a:schemeClr val="accent1"/>
              </a:solidFill>
              <a:ln w="9525">
                <a:solidFill>
                  <a:schemeClr val="accent1"/>
                </a:solidFill>
              </a:ln>
              <a:effectLst/>
            </c:spPr>
          </c:marker>
          <c:cat>
            <c:numRef>
              <c:f>'Avance financiero '!$B$39:$B$42</c:f>
              <c:numCache>
                <c:formatCode>0</c:formatCode>
                <c:ptCount val="4"/>
                <c:pt idx="0">
                  <c:v>2019</c:v>
                </c:pt>
                <c:pt idx="1">
                  <c:v>2020</c:v>
                </c:pt>
                <c:pt idx="2">
                  <c:v>2021</c:v>
                </c:pt>
                <c:pt idx="3">
                  <c:v>2022</c:v>
                </c:pt>
              </c:numCache>
            </c:numRef>
          </c:cat>
          <c:val>
            <c:numRef>
              <c:f>'Avance financiero '!$C$39:$C$42</c:f>
              <c:numCache>
                <c:formatCode>_([$$-540A]* #\ ##0.00_);_([$$-540A]* \(#\ ##0.00\);_([$$-540A]* "-"??_);_(@_)</c:formatCode>
                <c:ptCount val="4"/>
                <c:pt idx="0">
                  <c:v>3.3</c:v>
                </c:pt>
                <c:pt idx="1">
                  <c:v>7.5</c:v>
                </c:pt>
                <c:pt idx="2">
                  <c:v>11.7</c:v>
                </c:pt>
                <c:pt idx="3">
                  <c:v>15.899999999999999</c:v>
                </c:pt>
              </c:numCache>
            </c:numRef>
          </c:val>
          <c:smooth val="1"/>
          <c:extLst>
            <c:ext xmlns:c16="http://schemas.microsoft.com/office/drawing/2014/chart" uri="{C3380CC4-5D6E-409C-BE32-E72D297353CC}">
              <c16:uniqueId val="{00000000-EFB4-4FEA-AD41-71F8EA9EBA1A}"/>
            </c:ext>
          </c:extLst>
        </c:ser>
        <c:ser>
          <c:idx val="1"/>
          <c:order val="1"/>
          <c:tx>
            <c:strRef>
              <c:f>'Avance financiero '!$D$38</c:f>
              <c:strCache>
                <c:ptCount val="1"/>
                <c:pt idx="0">
                  <c:v>Gastos Administrativos</c:v>
                </c:pt>
              </c:strCache>
            </c:strRef>
          </c:tx>
          <c:spPr>
            <a:ln w="28575" cap="rnd">
              <a:solidFill>
                <a:schemeClr val="accent2"/>
              </a:solidFill>
              <a:round/>
            </a:ln>
            <a:effectLst/>
          </c:spPr>
          <c:marker>
            <c:symbol val="diamond"/>
            <c:size val="6"/>
            <c:spPr>
              <a:solidFill>
                <a:schemeClr val="accent2"/>
              </a:solidFill>
              <a:ln w="9525">
                <a:solidFill>
                  <a:schemeClr val="accent2"/>
                </a:solidFill>
              </a:ln>
              <a:effectLst/>
            </c:spPr>
          </c:marker>
          <c:cat>
            <c:numRef>
              <c:f>'Avance financiero '!$B$39:$B$42</c:f>
              <c:numCache>
                <c:formatCode>0</c:formatCode>
                <c:ptCount val="4"/>
                <c:pt idx="0">
                  <c:v>2019</c:v>
                </c:pt>
                <c:pt idx="1">
                  <c:v>2020</c:v>
                </c:pt>
                <c:pt idx="2">
                  <c:v>2021</c:v>
                </c:pt>
                <c:pt idx="3">
                  <c:v>2022</c:v>
                </c:pt>
              </c:numCache>
            </c:numRef>
          </c:cat>
          <c:val>
            <c:numRef>
              <c:f>'Avance financiero '!$D$39:$D$42</c:f>
              <c:numCache>
                <c:formatCode>_([$$-540A]* #\ ##0.00_);_([$$-540A]* \(#\ ##0.00\);_([$$-540A]* "-"??_);_(@_)</c:formatCode>
                <c:ptCount val="4"/>
                <c:pt idx="0">
                  <c:v>0.6</c:v>
                </c:pt>
                <c:pt idx="1">
                  <c:v>1.58</c:v>
                </c:pt>
                <c:pt idx="2">
                  <c:v>2.52</c:v>
                </c:pt>
                <c:pt idx="3">
                  <c:v>3.33</c:v>
                </c:pt>
              </c:numCache>
            </c:numRef>
          </c:val>
          <c:smooth val="0"/>
          <c:extLst>
            <c:ext xmlns:c16="http://schemas.microsoft.com/office/drawing/2014/chart" uri="{C3380CC4-5D6E-409C-BE32-E72D297353CC}">
              <c16:uniqueId val="{00000001-EFB4-4FEA-AD41-71F8EA9EBA1A}"/>
            </c:ext>
          </c:extLst>
        </c:ser>
        <c:ser>
          <c:idx val="2"/>
          <c:order val="2"/>
          <c:tx>
            <c:strRef>
              <c:f>'Avance financiero '!$E$38</c:f>
              <c:strCache>
                <c:ptCount val="1"/>
                <c:pt idx="0">
                  <c:v>Inversión OBIS</c:v>
                </c:pt>
              </c:strCache>
            </c:strRef>
          </c:tx>
          <c:spPr>
            <a:ln w="28575" cap="rnd">
              <a:solidFill>
                <a:schemeClr val="accent3"/>
              </a:solidFill>
              <a:round/>
            </a:ln>
            <a:effectLst/>
          </c:spPr>
          <c:marker>
            <c:symbol val="triangle"/>
            <c:size val="6"/>
            <c:spPr>
              <a:solidFill>
                <a:schemeClr val="accent3"/>
              </a:solidFill>
              <a:ln w="9525">
                <a:solidFill>
                  <a:schemeClr val="accent3"/>
                </a:solidFill>
              </a:ln>
              <a:effectLst/>
            </c:spPr>
          </c:marker>
          <c:cat>
            <c:numRef>
              <c:f>'Avance financiero '!$B$39:$B$42</c:f>
              <c:numCache>
                <c:formatCode>0</c:formatCode>
                <c:ptCount val="4"/>
                <c:pt idx="0">
                  <c:v>2019</c:v>
                </c:pt>
                <c:pt idx="1">
                  <c:v>2020</c:v>
                </c:pt>
                <c:pt idx="2">
                  <c:v>2021</c:v>
                </c:pt>
                <c:pt idx="3">
                  <c:v>2022</c:v>
                </c:pt>
              </c:numCache>
            </c:numRef>
          </c:cat>
          <c:val>
            <c:numRef>
              <c:f>'Avance financiero '!$E$39:$E$42</c:f>
              <c:numCache>
                <c:formatCode>_([$$-540A]* #\ ##0.00_);_([$$-540A]* \(#\ ##0.00\);_([$$-540A]* "-"??_);_(@_)</c:formatCode>
                <c:ptCount val="4"/>
                <c:pt idx="0">
                  <c:v>0.8</c:v>
                </c:pt>
                <c:pt idx="1">
                  <c:v>61.9</c:v>
                </c:pt>
                <c:pt idx="2">
                  <c:v>123.3</c:v>
                </c:pt>
                <c:pt idx="3">
                  <c:v>149.19999999999999</c:v>
                </c:pt>
              </c:numCache>
            </c:numRef>
          </c:val>
          <c:smooth val="0"/>
          <c:extLst>
            <c:ext xmlns:c16="http://schemas.microsoft.com/office/drawing/2014/chart" uri="{C3380CC4-5D6E-409C-BE32-E72D297353CC}">
              <c16:uniqueId val="{00000002-EFB4-4FEA-AD41-71F8EA9EBA1A}"/>
            </c:ext>
          </c:extLst>
        </c:ser>
        <c:ser>
          <c:idx val="3"/>
          <c:order val="3"/>
          <c:tx>
            <c:strRef>
              <c:f>'Avance financiero '!$F$38</c:f>
              <c:strCache>
                <c:ptCount val="1"/>
              </c:strCache>
            </c:strRef>
          </c:tx>
          <c:spPr>
            <a:ln w="28575" cap="rnd">
              <a:solidFill>
                <a:schemeClr val="accent4"/>
              </a:solidFill>
              <a:round/>
            </a:ln>
            <a:effectLst/>
          </c:spPr>
          <c:marker>
            <c:symbol val="square"/>
            <c:size val="6"/>
            <c:spPr>
              <a:solidFill>
                <a:schemeClr val="accent4"/>
              </a:solidFill>
              <a:ln w="9525">
                <a:solidFill>
                  <a:schemeClr val="accent4"/>
                </a:solidFill>
              </a:ln>
              <a:effectLst/>
            </c:spPr>
          </c:marker>
          <c:cat>
            <c:numRef>
              <c:f>'Avance financiero '!$B$39:$B$42</c:f>
              <c:numCache>
                <c:formatCode>0</c:formatCode>
                <c:ptCount val="4"/>
                <c:pt idx="0">
                  <c:v>2019</c:v>
                </c:pt>
                <c:pt idx="1">
                  <c:v>2020</c:v>
                </c:pt>
                <c:pt idx="2">
                  <c:v>2021</c:v>
                </c:pt>
                <c:pt idx="3">
                  <c:v>2022</c:v>
                </c:pt>
              </c:numCache>
            </c:numRef>
          </c:cat>
          <c:val>
            <c:numRef>
              <c:f>'Avance financiero '!$F$39:$F$42</c:f>
              <c:numCache>
                <c:formatCode>_([$$-540A]* #\ ##0.00_);_([$$-540A]* \(#\ ##0.00\);_([$$-540A]* "-"??_);_(@_)</c:formatCode>
                <c:ptCount val="4"/>
              </c:numCache>
            </c:numRef>
          </c:val>
          <c:smooth val="0"/>
          <c:extLst>
            <c:ext xmlns:c16="http://schemas.microsoft.com/office/drawing/2014/chart" uri="{C3380CC4-5D6E-409C-BE32-E72D297353CC}">
              <c16:uniqueId val="{00000000-361B-49E9-B3B7-2AED8AF75F1E}"/>
            </c:ext>
          </c:extLst>
        </c:ser>
        <c:dLbls>
          <c:showLegendKey val="0"/>
          <c:showVal val="0"/>
          <c:showCatName val="0"/>
          <c:showSerName val="0"/>
          <c:showPercent val="0"/>
          <c:showBubbleSize val="0"/>
        </c:dLbls>
        <c:marker val="1"/>
        <c:smooth val="0"/>
        <c:axId val="-1306533760"/>
        <c:axId val="-1306533216"/>
      </c:lineChart>
      <c:catAx>
        <c:axId val="-1306533760"/>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306533216"/>
        <c:crosses val="autoZero"/>
        <c:auto val="1"/>
        <c:lblAlgn val="ctr"/>
        <c:lblOffset val="100"/>
        <c:noMultiLvlLbl val="1"/>
      </c:catAx>
      <c:valAx>
        <c:axId val="-1306533216"/>
        <c:scaling>
          <c:orientation val="minMax"/>
          <c:max val="150"/>
          <c:min val="0"/>
        </c:scaling>
        <c:delete val="0"/>
        <c:axPos val="l"/>
        <c:majorGridlines>
          <c:spPr>
            <a:ln w="9525" cap="flat" cmpd="sng" algn="ctr">
              <a:solidFill>
                <a:schemeClr val="tx1">
                  <a:lumMod val="15000"/>
                  <a:lumOff val="85000"/>
                </a:schemeClr>
              </a:solidFill>
              <a:round/>
            </a:ln>
            <a:effectLst/>
          </c:spPr>
        </c:majorGridlines>
        <c:numFmt formatCode="_-[$$-540A]* #,##0_-;\-[$$-540A]* #,##0_-;_-[$$-540A]*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306533760"/>
        <c:crosses val="autoZero"/>
        <c:crossBetween val="between"/>
        <c:majorUnit val="10"/>
        <c:min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R"/>
    </a:p>
  </c:txPr>
  <c:printSettings>
    <c:headerFooter>
      <c:oddHeader>&amp;Z(1)Fecha informe:
Periodo que reporta: Febrero 2020&amp;D(2) Tipo de trabajo:
</c:oddHeader>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6.4399339658514423E-2"/>
          <c:y val="3.9426523297491037E-2"/>
          <c:w val="0.87774435881027235"/>
          <c:h val="0.92114695340501795"/>
        </c:manualLayout>
      </c:layout>
      <c:barChart>
        <c:barDir val="col"/>
        <c:grouping val="clustered"/>
        <c:varyColors val="0"/>
        <c:ser>
          <c:idx val="2"/>
          <c:order val="0"/>
          <c:tx>
            <c:strRef>
              <c:f>'Escala de tiempo del proyecto'!$D$19</c:f>
              <c:strCache>
                <c:ptCount val="1"/>
                <c:pt idx="0">
                  <c:v>CARGO</c:v>
                </c:pt>
              </c:strCache>
            </c:strRef>
          </c:tx>
          <c:spPr>
            <a:solidFill>
              <a:schemeClr val="accent3">
                <a:tint val="86000"/>
              </a:schemeClr>
            </a:solidFill>
            <a:ln>
              <a:noFill/>
            </a:ln>
            <a:effectLst/>
          </c:spPr>
          <c:invertIfNegative val="0"/>
          <c:errBars>
            <c:errBarType val="minus"/>
            <c:errValType val="percentage"/>
            <c:noEndCap val="0"/>
            <c:val val="100"/>
            <c:spPr>
              <a:solidFill>
                <a:schemeClr val="tx1"/>
              </a:solidFill>
              <a:ln w="6350" cap="flat" cmpd="sng" algn="ctr">
                <a:solidFill>
                  <a:schemeClr val="bg1">
                    <a:lumMod val="75000"/>
                  </a:schemeClr>
                </a:solidFill>
                <a:prstDash val="solid"/>
                <a:round/>
              </a:ln>
              <a:effectLst/>
            </c:spPr>
          </c:errBars>
          <c:cat>
            <c:strRef>
              <c:extLst>
                <c:ext xmlns:c15="http://schemas.microsoft.com/office/drawing/2012/chart" uri="{02D57815-91ED-43cb-92C2-25804820EDAC}">
                  <c15:fullRef>
                    <c15:sqref>'Escala de tiempo del proyecto'!$C$20:$C$41</c15:sqref>
                  </c15:fullRef>
                </c:ext>
              </c:extLst>
              <c:f>'Escala de tiempo del proyecto'!$C$20:$C$40</c:f>
              <c:strCache>
                <c:ptCount val="9"/>
                <c:pt idx="0">
                  <c:v>Creación de la Ley 9292</c:v>
                </c:pt>
                <c:pt idx="1">
                  <c:v>Firma del contrato del fideicomiso</c:v>
                </c:pt>
                <c:pt idx="2">
                  <c:v>Refrendo Adenda CGR</c:v>
                </c:pt>
                <c:pt idx="3">
                  <c:v>Orden de inicio del fideicomiso</c:v>
                </c:pt>
                <c:pt idx="4">
                  <c:v>Contratación de OBIS lote 1,2 y 3 </c:v>
                </c:pt>
                <c:pt idx="5">
                  <c:v>Firma contrato cinco OBIs en casa presidencial</c:v>
                </c:pt>
                <c:pt idx="6">
                  <c:v>Aprobación ver 1 del MANOF</c:v>
                </c:pt>
                <c:pt idx="7">
                  <c:v>Día de hoy</c:v>
                </c:pt>
                <c:pt idx="8">
                  <c:v>Estudios de factibilidad del proyecto integral</c:v>
                </c:pt>
              </c:strCache>
            </c:strRef>
          </c:cat>
          <c:val>
            <c:numRef>
              <c:extLst>
                <c:ext xmlns:c15="http://schemas.microsoft.com/office/drawing/2012/chart" uri="{02D57815-91ED-43cb-92C2-25804820EDAC}">
                  <c15:fullRef>
                    <c15:sqref>'Escala de tiempo del proyecto'!$D$20:$D$41</c15:sqref>
                  </c15:fullRef>
                </c:ext>
              </c:extLst>
              <c:f>'Escala de tiempo del proyecto'!$D$20:$D$40</c:f>
              <c:numCache>
                <c:formatCode>General</c:formatCode>
                <c:ptCount val="21"/>
                <c:pt idx="0">
                  <c:v>20</c:v>
                </c:pt>
                <c:pt idx="1">
                  <c:v>15</c:v>
                </c:pt>
                <c:pt idx="2">
                  <c:v>10</c:v>
                </c:pt>
                <c:pt idx="3">
                  <c:v>-5</c:v>
                </c:pt>
                <c:pt idx="4">
                  <c:v>20</c:v>
                </c:pt>
                <c:pt idx="5">
                  <c:v>10</c:v>
                </c:pt>
                <c:pt idx="6">
                  <c:v>5</c:v>
                </c:pt>
                <c:pt idx="7">
                  <c:v>-10</c:v>
                </c:pt>
                <c:pt idx="8">
                  <c:v>20</c:v>
                </c:pt>
              </c:numCache>
            </c:numRef>
          </c:val>
          <c:extLst>
            <c:ext xmlns:c16="http://schemas.microsoft.com/office/drawing/2014/chart" uri="{C3380CC4-5D6E-409C-BE32-E72D297353CC}">
              <c16:uniqueId val="{00000000-0C6A-445F-8D79-61CC08EA79E2}"/>
            </c:ext>
          </c:extLst>
        </c:ser>
        <c:ser>
          <c:idx val="3"/>
          <c:order val="1"/>
          <c:tx>
            <c:strRef>
              <c:f>'Escala de tiempo del proyecto'!$B$19</c:f>
              <c:strCache>
                <c:ptCount val="1"/>
                <c:pt idx="0">
                  <c:v>FECHA</c:v>
                </c:pt>
              </c:strCache>
            </c:strRef>
          </c:tx>
          <c:spPr>
            <a:solidFill>
              <a:schemeClr val="accent3">
                <a:tint val="58000"/>
              </a:schemeClr>
            </a:solidFill>
            <a:ln>
              <a:noFill/>
            </a:ln>
            <a:effectLst/>
          </c:spPr>
          <c:invertIfNegative val="0"/>
          <c:errBars>
            <c:errBarType val="both"/>
            <c:errValType val="percentage"/>
            <c:noEndCap val="0"/>
            <c:val val="5"/>
            <c:spPr>
              <a:solidFill>
                <a:schemeClr val="tx1"/>
              </a:solidFill>
              <a:ln w="6350" cap="flat" cmpd="sng" algn="ctr">
                <a:solidFill>
                  <a:schemeClr val="tx1"/>
                </a:solidFill>
                <a:prstDash val="solid"/>
                <a:round/>
              </a:ln>
              <a:effectLst/>
            </c:spPr>
          </c:errBars>
          <c:cat>
            <c:numRef>
              <c:extLst>
                <c:ext xmlns:c15="http://schemas.microsoft.com/office/drawing/2012/chart" uri="{02D57815-91ED-43cb-92C2-25804820EDAC}">
                  <c15:fullRef>
                    <c15:sqref>'Escala de tiempo del proyecto'!$B$20:$B$41</c15:sqref>
                  </c15:fullRef>
                </c:ext>
              </c:extLst>
              <c:f>'Escala de tiempo del proyecto'!$B$20:$B$40</c:f>
              <c:numCache>
                <c:formatCode>m/d/yyyy</c:formatCode>
                <c:ptCount val="21"/>
                <c:pt idx="0">
                  <c:v>42108</c:v>
                </c:pt>
                <c:pt idx="1">
                  <c:v>42719</c:v>
                </c:pt>
                <c:pt idx="2">
                  <c:v>43020</c:v>
                </c:pt>
                <c:pt idx="3">
                  <c:v>43082</c:v>
                </c:pt>
                <c:pt idx="4">
                  <c:v>43425</c:v>
                </c:pt>
                <c:pt idx="5">
                  <c:v>43872</c:v>
                </c:pt>
                <c:pt idx="6" formatCode="dd/mm/yyyy">
                  <c:v>43866</c:v>
                </c:pt>
                <c:pt idx="7">
                  <c:v>43882</c:v>
                </c:pt>
                <c:pt idx="8">
                  <c:v>44008</c:v>
                </c:pt>
              </c:numCache>
            </c:numRef>
          </c:cat>
          <c:val>
            <c:numRef>
              <c:extLst>
                <c:ext xmlns:c15="http://schemas.microsoft.com/office/drawing/2012/chart" uri="{02D57815-91ED-43cb-92C2-25804820EDAC}">
                  <c15:fullRef>
                    <c15:sqref>'Escala de tiempo del proyecto'!$E$20:$E$41</c15:sqref>
                  </c15:fullRef>
                </c:ext>
              </c:extLst>
              <c:f>'Escala de tiempo del proyecto'!$E$20:$E$40</c:f>
              <c:numCache>
                <c:formatCode>General</c:formatCode>
                <c:ptCount val="21"/>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numCache>
            </c:numRef>
          </c:val>
          <c:extLst>
            <c:ext xmlns:c16="http://schemas.microsoft.com/office/drawing/2014/chart" uri="{C3380CC4-5D6E-409C-BE32-E72D297353CC}">
              <c16:uniqueId val="{00000001-0C6A-445F-8D79-61CC08EA79E2}"/>
            </c:ext>
          </c:extLst>
        </c:ser>
        <c:ser>
          <c:idx val="1"/>
          <c:order val="3"/>
          <c:tx>
            <c:strRef>
              <c:f>'Escala de tiempo del proyecto'!$D$19</c:f>
              <c:strCache>
                <c:ptCount val="1"/>
                <c:pt idx="0">
                  <c:v>CARGO</c:v>
                </c:pt>
              </c:strCache>
            </c:strRef>
          </c:tx>
          <c:spPr>
            <a:solidFill>
              <a:schemeClr val="accent3">
                <a:tint val="77000"/>
              </a:schemeClr>
            </a:solidFill>
            <a:ln>
              <a:noFill/>
            </a:ln>
            <a:effectLst/>
          </c:spPr>
          <c:invertIfNegative val="0"/>
          <c:dLbls>
            <c:dLbl>
              <c:idx val="0"/>
              <c:layout>
                <c:manualLayout>
                  <c:x val="-1.2346319353737729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C6A-445F-8D79-61CC08EA79E2}"/>
                </c:ext>
              </c:extLst>
            </c:dLbl>
            <c:dLbl>
              <c:idx val="1"/>
              <c:layout>
                <c:manualLayout>
                  <c:x val="-2.1949012184422629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C6A-445F-8D79-61CC08EA79E2}"/>
                </c:ext>
              </c:extLst>
            </c:dLbl>
            <c:dLbl>
              <c:idx val="2"/>
              <c:layout>
                <c:manualLayout>
                  <c:x val="-2.1949012184422629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0C6A-445F-8D79-61CC08EA79E2}"/>
                </c:ext>
              </c:extLst>
            </c:dLbl>
            <c:dLbl>
              <c:idx val="3"/>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0C6A-445F-8D79-61CC08EA79E2}"/>
                </c:ext>
              </c:extLst>
            </c:dLbl>
            <c:dLbl>
              <c:idx val="5"/>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0C6A-445F-8D79-61CC08EA79E2}"/>
                </c:ext>
              </c:extLst>
            </c:dLbl>
            <c:dLbl>
              <c:idx val="7"/>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0C6A-445F-8D79-61CC08EA79E2}"/>
                </c:ext>
              </c:extLst>
            </c:dLbl>
            <c:dLbl>
              <c:idx val="8"/>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0C6A-445F-8D79-61CC08EA79E2}"/>
                </c:ext>
              </c:extLst>
            </c:dLbl>
            <c:dLbl>
              <c:idx val="9"/>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C6A-445F-8D79-61CC08EA79E2}"/>
                </c:ext>
              </c:extLst>
            </c:dLbl>
            <c:dLbl>
              <c:idx val="13"/>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C6A-445F-8D79-61CC08EA79E2}"/>
                </c:ext>
              </c:extLst>
            </c:dLbl>
            <c:dLbl>
              <c:idx val="18"/>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F74-4088-AD62-6AC2ED716A4A}"/>
                </c:ext>
              </c:extLst>
            </c:dLbl>
            <c:dLbl>
              <c:idx val="19"/>
              <c:layout>
                <c:manualLayout>
                  <c:x val="-1.8656660356759235E-16"/>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F74-4088-AD62-6AC2ED716A4A}"/>
                </c:ext>
              </c:extLst>
            </c:dLbl>
            <c:dLbl>
              <c:idx val="20"/>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F74-4088-AD62-6AC2ED716A4A}"/>
                </c:ext>
              </c:extLst>
            </c:dLbl>
            <c:spPr>
              <a:solidFill>
                <a:schemeClr val="bg2"/>
              </a:solidFill>
              <a:ln>
                <a:noFill/>
              </a:ln>
              <a:effectLst/>
            </c:spPr>
            <c:txPr>
              <a:bodyPr rot="0" spcFirstLastPara="1" vertOverflow="ellipsis" vert="horz" wrap="square" anchor="ctr" anchorCtr="1"/>
              <a:lstStyle/>
              <a:p>
                <a:pPr>
                  <a:defRPr sz="1000" b="0" i="0" u="none" strike="noStrike" kern="1200" baseline="0">
                    <a:solidFill>
                      <a:schemeClr val="dk1"/>
                    </a:solidFill>
                    <a:latin typeface="Arial Narrow" panose="020B0606020202030204" pitchFamily="34" charset="0"/>
                    <a:ea typeface="+mn-ea"/>
                    <a:cs typeface="+mn-cs"/>
                  </a:defRPr>
                </a:pPr>
                <a:endParaRPr lang="es-CR"/>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layout/>
                <c15:showLeaderLines val="0"/>
              </c:ext>
            </c:extLst>
          </c:dLbls>
          <c:errBars>
            <c:errBarType val="minus"/>
            <c:errValType val="percentage"/>
            <c:noEndCap val="0"/>
            <c:val val="100"/>
            <c:spPr>
              <a:solidFill>
                <a:schemeClr val="tx1"/>
              </a:solidFill>
              <a:ln w="6350" cap="flat" cmpd="sng" algn="ctr">
                <a:solidFill>
                  <a:schemeClr val="bg1">
                    <a:lumMod val="75000"/>
                  </a:schemeClr>
                </a:solidFill>
                <a:prstDash val="solid"/>
                <a:round/>
              </a:ln>
              <a:effectLst/>
            </c:spPr>
          </c:errBars>
          <c:cat>
            <c:strRef>
              <c:extLst>
                <c:ext xmlns:c15="http://schemas.microsoft.com/office/drawing/2012/chart" uri="{02D57815-91ED-43cb-92C2-25804820EDAC}">
                  <c15:fullRef>
                    <c15:sqref>'Escala de tiempo del proyecto'!$C$20:$C$40</c15:sqref>
                  </c15:fullRef>
                </c:ext>
              </c:extLst>
              <c:f>'Escala de tiempo del proyecto'!$C$20:$C$40</c:f>
              <c:strCache>
                <c:ptCount val="9"/>
                <c:pt idx="0">
                  <c:v>Creación de la Ley 9292</c:v>
                </c:pt>
                <c:pt idx="1">
                  <c:v>Firma del contrato del fideicomiso</c:v>
                </c:pt>
                <c:pt idx="2">
                  <c:v>Refrendo Adenda CGR</c:v>
                </c:pt>
                <c:pt idx="3">
                  <c:v>Orden de inicio del fideicomiso</c:v>
                </c:pt>
                <c:pt idx="4">
                  <c:v>Contratación de OBIS lote 1,2 y 3 </c:v>
                </c:pt>
                <c:pt idx="5">
                  <c:v>Firma contrato cinco OBIs en casa presidencial</c:v>
                </c:pt>
                <c:pt idx="6">
                  <c:v>Aprobación ver 1 del MANOF</c:v>
                </c:pt>
                <c:pt idx="7">
                  <c:v>Día de hoy</c:v>
                </c:pt>
                <c:pt idx="8">
                  <c:v>Estudios de factibilidad del proyecto integral</c:v>
                </c:pt>
              </c:strCache>
            </c:strRef>
          </c:cat>
          <c:val>
            <c:numRef>
              <c:extLst>
                <c:ext xmlns:c15="http://schemas.microsoft.com/office/drawing/2012/chart" uri="{02D57815-91ED-43cb-92C2-25804820EDAC}">
                  <c15:fullRef>
                    <c15:sqref>'Escala de tiempo del proyecto'!$D$20:$D$40</c15:sqref>
                  </c15:fullRef>
                </c:ext>
              </c:extLst>
              <c:f>'Escala de tiempo del proyecto'!$D$20:$D$40</c:f>
              <c:numCache>
                <c:formatCode>General</c:formatCode>
                <c:ptCount val="21"/>
                <c:pt idx="0">
                  <c:v>20</c:v>
                </c:pt>
                <c:pt idx="1">
                  <c:v>15</c:v>
                </c:pt>
                <c:pt idx="2">
                  <c:v>10</c:v>
                </c:pt>
                <c:pt idx="3">
                  <c:v>-5</c:v>
                </c:pt>
                <c:pt idx="4">
                  <c:v>20</c:v>
                </c:pt>
                <c:pt idx="5">
                  <c:v>10</c:v>
                </c:pt>
                <c:pt idx="6">
                  <c:v>5</c:v>
                </c:pt>
                <c:pt idx="7">
                  <c:v>-10</c:v>
                </c:pt>
                <c:pt idx="8">
                  <c:v>20</c:v>
                </c:pt>
              </c:numCache>
            </c:numRef>
          </c:val>
          <c:extLst>
            <c:ext xmlns:c16="http://schemas.microsoft.com/office/drawing/2014/chart" uri="{C3380CC4-5D6E-409C-BE32-E72D297353CC}">
              <c16:uniqueId val="{0000000E-0C6A-445F-8D79-61CC08EA79E2}"/>
            </c:ext>
          </c:extLst>
        </c:ser>
        <c:dLbls>
          <c:showLegendKey val="0"/>
          <c:showVal val="0"/>
          <c:showCatName val="0"/>
          <c:showSerName val="0"/>
          <c:showPercent val="0"/>
          <c:showBubbleSize val="0"/>
        </c:dLbls>
        <c:gapWidth val="150"/>
        <c:axId val="-1036064800"/>
        <c:axId val="-1036074592"/>
      </c:barChart>
      <c:lineChart>
        <c:grouping val="standard"/>
        <c:varyColors val="0"/>
        <c:ser>
          <c:idx val="0"/>
          <c:order val="2"/>
          <c:tx>
            <c:strRef>
              <c:f>'Escala de tiempo del proyecto'!$B$19</c:f>
              <c:strCache>
                <c:ptCount val="1"/>
                <c:pt idx="0">
                  <c:v>FECHA</c:v>
                </c:pt>
              </c:strCache>
            </c:strRef>
          </c:tx>
          <c:spPr>
            <a:ln w="19050" cap="rnd" cmpd="sng" algn="ctr">
              <a:noFill/>
              <a:prstDash val="solid"/>
              <a:round/>
            </a:ln>
            <a:effectLst/>
          </c:spPr>
          <c:marker>
            <c:symbol val="circle"/>
            <c:size val="4"/>
            <c:spPr>
              <a:solidFill>
                <a:schemeClr val="accent3">
                  <a:shade val="76000"/>
                </a:schemeClr>
              </a:solidFill>
              <a:ln w="6350" cap="flat" cmpd="sng" algn="ctr">
                <a:solidFill>
                  <a:schemeClr val="accent3">
                    <a:shade val="76000"/>
                  </a:schemeClr>
                </a:solidFill>
                <a:prstDash val="solid"/>
                <a:round/>
              </a:ln>
              <a:effectLst/>
            </c:spPr>
          </c:marker>
          <c:errBars>
            <c:errDir val="y"/>
            <c:errBarType val="both"/>
            <c:errValType val="percentage"/>
            <c:noEndCap val="0"/>
            <c:val val="5"/>
            <c:spPr>
              <a:solidFill>
                <a:schemeClr val="tx1"/>
              </a:solidFill>
              <a:ln w="6350" cap="flat" cmpd="sng" algn="ctr">
                <a:solidFill>
                  <a:schemeClr val="tx1"/>
                </a:solidFill>
                <a:prstDash val="solid"/>
                <a:round/>
              </a:ln>
              <a:effectLst/>
            </c:spPr>
          </c:errBars>
          <c:cat>
            <c:numRef>
              <c:extLst>
                <c:ext xmlns:c15="http://schemas.microsoft.com/office/drawing/2012/chart" uri="{02D57815-91ED-43cb-92C2-25804820EDAC}">
                  <c15:fullRef>
                    <c15:sqref>'Escala de tiempo del proyecto'!$B$20:$B$40</c15:sqref>
                  </c15:fullRef>
                </c:ext>
              </c:extLst>
              <c:f>'Escala de tiempo del proyecto'!$B$20:$B$40</c:f>
              <c:numCache>
                <c:formatCode>m/d/yyyy</c:formatCode>
                <c:ptCount val="21"/>
                <c:pt idx="0">
                  <c:v>42108</c:v>
                </c:pt>
                <c:pt idx="1">
                  <c:v>42719</c:v>
                </c:pt>
                <c:pt idx="2">
                  <c:v>43020</c:v>
                </c:pt>
                <c:pt idx="3">
                  <c:v>43082</c:v>
                </c:pt>
                <c:pt idx="4">
                  <c:v>43425</c:v>
                </c:pt>
                <c:pt idx="5">
                  <c:v>43872</c:v>
                </c:pt>
                <c:pt idx="6" formatCode="dd/mm/yyyy">
                  <c:v>43866</c:v>
                </c:pt>
                <c:pt idx="7">
                  <c:v>43882</c:v>
                </c:pt>
                <c:pt idx="8">
                  <c:v>44008</c:v>
                </c:pt>
              </c:numCache>
            </c:numRef>
          </c:cat>
          <c:val>
            <c:numRef>
              <c:extLst>
                <c:ext xmlns:c15="http://schemas.microsoft.com/office/drawing/2012/chart" uri="{02D57815-91ED-43cb-92C2-25804820EDAC}">
                  <c15:fullRef>
                    <c15:sqref>'Escala de tiempo del proyecto'!$E$20:$E$40</c15:sqref>
                  </c15:fullRef>
                </c:ext>
              </c:extLst>
              <c:f>'Escala de tiempo del proyecto'!$E$20:$E$40</c:f>
              <c:numCache>
                <c:formatCode>General</c:formatCode>
                <c:ptCount val="21"/>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numCache>
            </c:numRef>
          </c:val>
          <c:smooth val="1"/>
          <c:extLst>
            <c:ext xmlns:c16="http://schemas.microsoft.com/office/drawing/2014/chart" uri="{C3380CC4-5D6E-409C-BE32-E72D297353CC}">
              <c16:uniqueId val="{0000000F-0C6A-445F-8D79-61CC08EA79E2}"/>
            </c:ext>
          </c:extLst>
        </c:ser>
        <c:dLbls>
          <c:showLegendKey val="0"/>
          <c:showVal val="0"/>
          <c:showCatName val="0"/>
          <c:showSerName val="0"/>
          <c:showPercent val="0"/>
          <c:showBubbleSize val="0"/>
        </c:dLbls>
        <c:marker val="1"/>
        <c:smooth val="0"/>
        <c:axId val="-1306532672"/>
        <c:axId val="-1036075136"/>
      </c:lineChart>
      <c:dateAx>
        <c:axId val="-1306532672"/>
        <c:scaling>
          <c:orientation val="minMax"/>
          <c:min val="42095"/>
        </c:scaling>
        <c:delete val="0"/>
        <c:axPos val="b"/>
        <c:numFmt formatCode="[$-C0A]mmm\-yy;@" sourceLinked="0"/>
        <c:majorTickMark val="cross"/>
        <c:minorTickMark val="in"/>
        <c:tickLblPos val="nextTo"/>
        <c:spPr>
          <a:solidFill>
            <a:sysClr val="window" lastClr="FFFFFF"/>
          </a:solidFill>
          <a:ln w="9525" cap="flat" cmpd="sng" algn="ctr">
            <a:solidFill>
              <a:schemeClr val="bg1">
                <a:lumMod val="6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dk1"/>
                </a:solidFill>
                <a:latin typeface="Arial Narrow" panose="020B0606020202030204" pitchFamily="34" charset="0"/>
                <a:ea typeface="+mn-ea"/>
                <a:cs typeface="+mn-cs"/>
              </a:defRPr>
            </a:pPr>
            <a:endParaRPr lang="es-CR"/>
          </a:p>
        </c:txPr>
        <c:crossAx val="-1036075136"/>
        <c:crosses val="autoZero"/>
        <c:auto val="1"/>
        <c:lblOffset val="100"/>
        <c:baseTimeUnit val="days"/>
        <c:majorUnit val="1"/>
        <c:majorTimeUnit val="months"/>
        <c:minorUnit val="7"/>
        <c:minorTimeUnit val="days"/>
      </c:dateAx>
      <c:valAx>
        <c:axId val="-1036075136"/>
        <c:scaling>
          <c:orientation val="minMax"/>
        </c:scaling>
        <c:delete val="1"/>
        <c:axPos val="l"/>
        <c:numFmt formatCode="General" sourceLinked="1"/>
        <c:majorTickMark val="out"/>
        <c:minorTickMark val="none"/>
        <c:tickLblPos val="nextTo"/>
        <c:crossAx val="-1306532672"/>
        <c:crosses val="autoZero"/>
        <c:crossBetween val="midCat"/>
      </c:valAx>
      <c:valAx>
        <c:axId val="-1036074592"/>
        <c:scaling>
          <c:orientation val="minMax"/>
        </c:scaling>
        <c:delete val="1"/>
        <c:axPos val="r"/>
        <c:numFmt formatCode="General" sourceLinked="1"/>
        <c:majorTickMark val="out"/>
        <c:minorTickMark val="none"/>
        <c:tickLblPos val="nextTo"/>
        <c:crossAx val="-1036064800"/>
        <c:crosses val="max"/>
        <c:crossBetween val="between"/>
      </c:valAx>
      <c:catAx>
        <c:axId val="-1036064800"/>
        <c:scaling>
          <c:orientation val="minMax"/>
        </c:scaling>
        <c:delete val="1"/>
        <c:axPos val="b"/>
        <c:numFmt formatCode="General" sourceLinked="1"/>
        <c:majorTickMark val="out"/>
        <c:minorTickMark val="none"/>
        <c:tickLblPos val="nextTo"/>
        <c:crossAx val="-1036074592"/>
        <c:crosses val="autoZero"/>
        <c:auto val="1"/>
        <c:lblAlgn val="ctr"/>
        <c:lblOffset val="100"/>
        <c:noMultiLvlLbl val="0"/>
      </c:catAx>
      <c:spPr>
        <a:noFill/>
        <a:ln>
          <a:noFill/>
        </a:ln>
        <a:effectLst/>
      </c:spPr>
    </c:plotArea>
    <c:plotVisOnly val="0"/>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s-CR"/>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 id="16">
  <a:schemeClr val="accent3"/>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chartsheets/sheet1.xml><?xml version="1.0" encoding="utf-8"?>
<chartsheet xmlns="http://schemas.openxmlformats.org/spreadsheetml/2006/main" xmlns:r="http://schemas.openxmlformats.org/officeDocument/2006/relationships">
  <sheetPr>
    <tabColor theme="5" tint="-0.249977111117893"/>
  </sheetPr>
  <sheetViews>
    <sheetView workbookViewId="0"/>
  </sheetViews>
  <pageMargins left="0.7" right="0.7" top="0.75" bottom="0.75" header="0.3" footer="0.3"/>
  <pageSetup orientation="landscape" r:id="rId1"/>
  <drawing r:id="rId2"/>
</chartsheet>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7</xdr:col>
      <xdr:colOff>120387</xdr:colOff>
      <xdr:row>14</xdr:row>
      <xdr:rowOff>0</xdr:rowOff>
    </xdr:from>
    <xdr:to>
      <xdr:col>12</xdr:col>
      <xdr:colOff>215634</xdr:colOff>
      <xdr:row>30</xdr:row>
      <xdr:rowOff>23812</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333374</xdr:colOff>
      <xdr:row>14</xdr:row>
      <xdr:rowOff>9525</xdr:rowOff>
    </xdr:from>
    <xdr:to>
      <xdr:col>15</xdr:col>
      <xdr:colOff>750093</xdr:colOff>
      <xdr:row>29</xdr:row>
      <xdr:rowOff>202405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32</xdr:row>
      <xdr:rowOff>9525</xdr:rowOff>
    </xdr:from>
    <xdr:to>
      <xdr:col>11</xdr:col>
      <xdr:colOff>533400</xdr:colOff>
      <xdr:row>46</xdr:row>
      <xdr:rowOff>1190625</xdr:rowOff>
    </xdr:to>
    <xdr:sp macro="" textlink="">
      <xdr:nvSpPr>
        <xdr:cNvPr id="3" name="CuadroTexto 2"/>
        <xdr:cNvSpPr txBox="1"/>
      </xdr:nvSpPr>
      <xdr:spPr>
        <a:xfrm>
          <a:off x="28575" y="5200650"/>
          <a:ext cx="5953125" cy="3733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es-CR" sz="1100">
              <a:solidFill>
                <a:schemeClr val="dk1"/>
              </a:solidFill>
              <a:effectLst/>
              <a:latin typeface="+mn-lt"/>
              <a:ea typeface="+mn-ea"/>
              <a:cs typeface="+mn-cs"/>
            </a:rPr>
            <a:t>-Costos tomados del Plan Plurianual del fideicomiso con estimación al 2022, incluye gastos operativos, administrativos y de OBIS, el plazo corresponde al proyecto integral al 2047, siendo que los costos estimados corresponden únicamente a la fase pre-operativa; esto por cuanto la estimación del proyecto integral se conocerá una vez finalizado los estudios de factibilidad.</a:t>
          </a:r>
        </a:p>
        <a:p>
          <a:pPr lvl="0"/>
          <a:r>
            <a:rPr lang="es-CR" sz="1100">
              <a:solidFill>
                <a:schemeClr val="dk1"/>
              </a:solidFill>
              <a:effectLst/>
              <a:latin typeface="+mn-lt"/>
              <a:ea typeface="+mn-ea"/>
              <a:cs typeface="+mn-cs"/>
            </a:rPr>
            <a:t>-Se aprobó la versión 1 del MANOF con sus respectivos flujogramas, según el ACA 1-20-62 (74), del 4 de febrero del 2020 remitido por el Consejo de Administración del CONAVI, el acta 9-2020 en el Acuerdo 2 indica: “Designar en la Gerencia General de la Unidad Ejecutora San José- San Ramón - como la instancia competente - la aprobación de los manuales operativos y técnicos del Fideicomiso Corredor Vial San José - San Ramón y sus respectivos procedimientos. Lo anterior, con fundamento en el párrafo segundo de la cláusula 10.16 del Contrato de Fideicomiso”.</a:t>
          </a:r>
        </a:p>
        <a:p>
          <a:pPr lvl="0"/>
          <a:r>
            <a:rPr lang="es-CR" sz="1100">
              <a:solidFill>
                <a:schemeClr val="dk1"/>
              </a:solidFill>
              <a:effectLst/>
              <a:latin typeface="+mn-lt"/>
              <a:ea typeface="+mn-ea"/>
              <a:cs typeface="+mn-cs"/>
            </a:rPr>
            <a:t>- Se firmo el primer contrato de cinco OBIs en casa presidencial, el consorcio OBIs Ruta 1 CPC dará inicio con el diseño, construcción y terminación de los puentes sobre el Río Alajuela, Río Ciruelas y Río Segundo, el paso a desnivel en Firestone y la construcción del conector Barreal - Castella. Obras tardarían 12 meses, con un costo de 14 mil millones aproximadamente aportados por MOPT - CONAVI, por lo que no afectaría tarifas de peajes.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20</xdr:row>
      <xdr:rowOff>104775</xdr:rowOff>
    </xdr:from>
    <xdr:to>
      <xdr:col>7</xdr:col>
      <xdr:colOff>1209675</xdr:colOff>
      <xdr:row>33</xdr:row>
      <xdr:rowOff>150421</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1</xdr:row>
      <xdr:rowOff>38100</xdr:rowOff>
    </xdr:from>
    <xdr:to>
      <xdr:col>7</xdr:col>
      <xdr:colOff>1200150</xdr:colOff>
      <xdr:row>20</xdr:row>
      <xdr:rowOff>57273</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absoluteAnchor>
    <xdr:pos x="0" y="0"/>
    <xdr:ext cx="8667750" cy="6296025"/>
    <xdr:graphicFrame macro="">
      <xdr:nvGraphicFramePr>
        <xdr:cNvPr id="2" name="Gráfico 1" descr="Gráfico de líneas que traza cada proyecto en el período de tiempo correspondiente." title="Escala de tiempo del proyect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1.15486E-7</cdr:x>
      <cdr:y>0.00172</cdr:y>
    </cdr:from>
    <cdr:to>
      <cdr:x>0.266</cdr:x>
      <cdr:y>0.04167</cdr:y>
    </cdr:to>
    <cdr:sp macro="" textlink="">
      <cdr:nvSpPr>
        <cdr:cNvPr id="2" name="CuadroTexto 1"/>
        <cdr:cNvSpPr txBox="1"/>
      </cdr:nvSpPr>
      <cdr:spPr>
        <a:xfrm xmlns:a="http://schemas.openxmlformats.org/drawingml/2006/main">
          <a:off x="1" y="10825"/>
          <a:ext cx="2303318" cy="251113"/>
        </a:xfrm>
        <a:prstGeom xmlns:a="http://schemas.openxmlformats.org/drawingml/2006/main" prst="rect">
          <a:avLst/>
        </a:prstGeom>
        <a:solidFill xmlns:a="http://schemas.openxmlformats.org/drawingml/2006/main">
          <a:srgbClr val="0070C0"/>
        </a:solidFill>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wrap="square" rtlCol="0"/>
        <a:lstStyle xmlns:a="http://schemas.openxmlformats.org/drawingml/2006/main"/>
        <a:p xmlns:a="http://schemas.openxmlformats.org/drawingml/2006/main">
          <a:r>
            <a:rPr lang="es-CR" sz="1100" b="1">
              <a:solidFill>
                <a:schemeClr val="bg1"/>
              </a:solidFill>
              <a:latin typeface="Arial" panose="020B0604020202020204" pitchFamily="34" charset="0"/>
              <a:cs typeface="Arial" panose="020B0604020202020204" pitchFamily="34" charset="0"/>
            </a:rPr>
            <a:t>Escala de tiempo del proyecto</a:t>
          </a:r>
        </a:p>
      </cdr:txBody>
    </cdr:sp>
  </cdr:relSizeAnchor>
</c:userShapes>
</file>

<file path=xl/tables/table1.xml><?xml version="1.0" encoding="utf-8"?>
<table xmlns="http://schemas.openxmlformats.org/spreadsheetml/2006/main" id="1" name="DetallesDelProyecto" displayName="DetallesDelProyecto" ref="B19:E40" totalsRowShown="0" headerRowDxfId="5" dataDxfId="4">
  <tableColumns count="4">
    <tableColumn id="1" name="FECHA" dataDxfId="3"/>
    <tableColumn id="2" name="HITO" dataDxfId="2" dataCellStyle="Normal 2"/>
    <tableColumn id="4" name="CARGO" dataDxfId="1"/>
    <tableColumn id="5" name="LÍNEA BASE" dataDxfId="0">
      <calculatedColumnFormula>1</calculatedColumnFormula>
    </tableColumn>
  </tableColumns>
  <tableStyleInfo name="Project Timeline" showFirstColumn="0" showLastColumn="0" showRowStripes="1" showColumnStripes="0"/>
  <extLst>
    <ext xmlns:x14="http://schemas.microsoft.com/office/spreadsheetml/2009/9/main" uri="{504A1905-F514-4f6f-8877-14C23A59335A}">
      <x14:table altText="Detalles del proyecto" altTextSummary="Listas de Fechas, Hitos y Posiciones de gráficos para el proyecto."/>
    </ext>
  </extLst>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M94"/>
  <sheetViews>
    <sheetView view="pageLayout" topLeftCell="A43" zoomScaleNormal="100" workbookViewId="0">
      <selection activeCell="A80" sqref="A80"/>
    </sheetView>
  </sheetViews>
  <sheetFormatPr baseColWidth="10" defaultRowHeight="15" x14ac:dyDescent="0.25"/>
  <cols>
    <col min="1" max="6" width="12.7109375" style="3" customWidth="1"/>
    <col min="7" max="7" width="13.7109375" style="3" customWidth="1"/>
  </cols>
  <sheetData>
    <row r="1" spans="1:13" x14ac:dyDescent="0.25">
      <c r="A1" s="97" t="s">
        <v>25</v>
      </c>
      <c r="B1" s="97"/>
      <c r="C1" s="97"/>
      <c r="D1" s="97"/>
      <c r="E1" s="97"/>
      <c r="F1" s="97"/>
      <c r="G1" s="97"/>
    </row>
    <row r="2" spans="1:13" x14ac:dyDescent="0.25">
      <c r="A2" s="97" t="s">
        <v>27</v>
      </c>
      <c r="B2" s="97"/>
      <c r="C2" s="97"/>
      <c r="D2" s="97"/>
      <c r="E2" s="97"/>
      <c r="F2" s="97"/>
      <c r="G2" s="97"/>
    </row>
    <row r="3" spans="1:13" x14ac:dyDescent="0.25">
      <c r="A3" s="50"/>
      <c r="B3" s="50"/>
      <c r="C3" s="50"/>
      <c r="D3" s="50"/>
      <c r="E3" s="50"/>
      <c r="F3" s="50"/>
      <c r="G3" s="50"/>
    </row>
    <row r="4" spans="1:13" x14ac:dyDescent="0.25">
      <c r="A4" s="51" t="s">
        <v>61</v>
      </c>
    </row>
    <row r="5" spans="1:13" x14ac:dyDescent="0.25">
      <c r="A5" s="92" t="s">
        <v>26</v>
      </c>
      <c r="B5" s="92"/>
      <c r="C5" s="92"/>
      <c r="D5" s="92"/>
      <c r="E5" s="92"/>
      <c r="F5" s="92"/>
      <c r="G5" s="92"/>
    </row>
    <row r="6" spans="1:13" x14ac:dyDescent="0.25">
      <c r="A6" s="92"/>
      <c r="B6" s="92"/>
      <c r="C6" s="92"/>
      <c r="D6" s="92"/>
      <c r="E6" s="92"/>
      <c r="F6" s="92"/>
      <c r="G6" s="92"/>
    </row>
    <row r="8" spans="1:13" x14ac:dyDescent="0.25">
      <c r="A8" s="51" t="s">
        <v>62</v>
      </c>
    </row>
    <row r="9" spans="1:13" x14ac:dyDescent="0.25">
      <c r="A9" s="94" t="s">
        <v>28</v>
      </c>
      <c r="B9" s="94"/>
      <c r="C9" s="94"/>
      <c r="D9" s="94"/>
      <c r="E9" s="94"/>
      <c r="F9" s="94"/>
      <c r="G9" s="94"/>
    </row>
    <row r="10" spans="1:13" x14ac:dyDescent="0.25">
      <c r="A10" s="94"/>
      <c r="B10" s="94"/>
      <c r="C10" s="94"/>
      <c r="D10" s="94"/>
      <c r="E10" s="94"/>
      <c r="F10" s="94"/>
      <c r="G10" s="94"/>
    </row>
    <row r="11" spans="1:13" x14ac:dyDescent="0.25">
      <c r="A11" s="49"/>
      <c r="B11" s="49"/>
      <c r="C11" s="49"/>
      <c r="D11" s="49"/>
      <c r="E11" s="49"/>
      <c r="F11" s="49"/>
      <c r="G11" s="49"/>
    </row>
    <row r="12" spans="1:13" x14ac:dyDescent="0.25">
      <c r="A12" s="51" t="s">
        <v>63</v>
      </c>
    </row>
    <row r="13" spans="1:13" x14ac:dyDescent="0.25">
      <c r="A13" s="3" t="s">
        <v>110</v>
      </c>
    </row>
    <row r="15" spans="1:13" x14ac:dyDescent="0.25">
      <c r="A15" s="51" t="s">
        <v>64</v>
      </c>
    </row>
    <row r="16" spans="1:13" x14ac:dyDescent="0.25">
      <c r="A16" s="95" t="s">
        <v>112</v>
      </c>
      <c r="B16" s="95"/>
      <c r="C16" s="95"/>
      <c r="D16" s="95"/>
      <c r="E16" s="95"/>
      <c r="F16" s="95"/>
      <c r="G16" s="95"/>
      <c r="K16" s="3"/>
      <c r="L16" s="3"/>
      <c r="M16" s="3"/>
    </row>
    <row r="17" spans="1:13" x14ac:dyDescent="0.25">
      <c r="A17" s="95"/>
      <c r="B17" s="95"/>
      <c r="C17" s="95"/>
      <c r="D17" s="95"/>
      <c r="E17" s="95"/>
      <c r="F17" s="95"/>
      <c r="G17" s="95"/>
      <c r="K17" s="3"/>
      <c r="L17" s="3"/>
      <c r="M17" s="3"/>
    </row>
    <row r="18" spans="1:13" x14ac:dyDescent="0.25">
      <c r="A18" s="3" t="s">
        <v>76</v>
      </c>
      <c r="K18" s="3"/>
      <c r="L18" s="3"/>
      <c r="M18" s="3"/>
    </row>
    <row r="19" spans="1:13" x14ac:dyDescent="0.25">
      <c r="B19" s="3" t="s">
        <v>29</v>
      </c>
      <c r="K19" s="3"/>
      <c r="L19" s="3"/>
      <c r="M19" s="3"/>
    </row>
    <row r="20" spans="1:13" x14ac:dyDescent="0.25">
      <c r="B20" s="3" t="s">
        <v>30</v>
      </c>
      <c r="K20" s="3"/>
      <c r="L20" s="3"/>
      <c r="M20" s="3"/>
    </row>
    <row r="21" spans="1:13" x14ac:dyDescent="0.25">
      <c r="B21" s="3" t="s">
        <v>103</v>
      </c>
      <c r="K21" s="3"/>
      <c r="L21" s="3"/>
      <c r="M21" s="3"/>
    </row>
    <row r="22" spans="1:13" x14ac:dyDescent="0.25">
      <c r="B22" s="3" t="s">
        <v>104</v>
      </c>
    </row>
    <row r="23" spans="1:13" x14ac:dyDescent="0.25">
      <c r="B23" s="3" t="s">
        <v>31</v>
      </c>
    </row>
    <row r="24" spans="1:13" x14ac:dyDescent="0.25">
      <c r="B24" s="3" t="s">
        <v>32</v>
      </c>
    </row>
    <row r="25" spans="1:13" x14ac:dyDescent="0.25">
      <c r="A25" s="3" t="s">
        <v>105</v>
      </c>
    </row>
    <row r="26" spans="1:13" x14ac:dyDescent="0.25">
      <c r="A26" s="3" t="s">
        <v>77</v>
      </c>
    </row>
    <row r="27" spans="1:13" x14ac:dyDescent="0.25">
      <c r="B27" s="3" t="s">
        <v>35</v>
      </c>
    </row>
    <row r="28" spans="1:13" x14ac:dyDescent="0.25">
      <c r="B28" s="3" t="s">
        <v>36</v>
      </c>
    </row>
    <row r="29" spans="1:13" x14ac:dyDescent="0.25">
      <c r="B29" s="3" t="s">
        <v>37</v>
      </c>
    </row>
    <row r="30" spans="1:13" x14ac:dyDescent="0.25">
      <c r="B30" s="3" t="s">
        <v>38</v>
      </c>
    </row>
    <row r="31" spans="1:13" x14ac:dyDescent="0.25">
      <c r="B31" s="3" t="s">
        <v>39</v>
      </c>
    </row>
    <row r="32" spans="1:13" x14ac:dyDescent="0.25">
      <c r="A32" s="4" t="s">
        <v>106</v>
      </c>
      <c r="B32" s="5"/>
      <c r="C32" s="4"/>
      <c r="D32" s="4"/>
      <c r="E32" s="5"/>
      <c r="H32" s="52"/>
      <c r="I32" s="52"/>
    </row>
    <row r="33" spans="1:9" ht="28.5" customHeight="1" x14ac:dyDescent="0.25">
      <c r="A33" s="96" t="s">
        <v>65</v>
      </c>
      <c r="B33" s="96"/>
      <c r="C33" s="96"/>
      <c r="D33" s="96"/>
      <c r="E33" s="96"/>
      <c r="F33" s="96"/>
      <c r="G33" s="96"/>
      <c r="H33" s="52"/>
      <c r="I33" s="52"/>
    </row>
    <row r="34" spans="1:9" x14ac:dyDescent="0.25">
      <c r="A34" s="4" t="s">
        <v>66</v>
      </c>
      <c r="B34" s="5"/>
      <c r="C34" s="4"/>
      <c r="D34" s="4"/>
      <c r="E34" s="5"/>
      <c r="H34" s="52"/>
      <c r="I34" s="52"/>
    </row>
    <row r="35" spans="1:9" x14ac:dyDescent="0.25">
      <c r="A35" s="96" t="s">
        <v>68</v>
      </c>
      <c r="B35" s="96"/>
      <c r="C35" s="96"/>
      <c r="D35" s="96"/>
      <c r="E35" s="96"/>
      <c r="F35" s="96"/>
      <c r="G35" s="96"/>
      <c r="H35" s="52"/>
      <c r="I35" s="52"/>
    </row>
    <row r="36" spans="1:9" ht="31.5" customHeight="1" x14ac:dyDescent="0.25">
      <c r="A36" s="96" t="s">
        <v>67</v>
      </c>
      <c r="B36" s="96"/>
      <c r="C36" s="96"/>
      <c r="D36" s="96"/>
      <c r="E36" s="96"/>
      <c r="F36" s="96"/>
      <c r="G36" s="96"/>
      <c r="H36" s="52"/>
      <c r="I36" s="52"/>
    </row>
    <row r="37" spans="1:9" s="52" customFormat="1" ht="45.75" customHeight="1" x14ac:dyDescent="0.25">
      <c r="A37" s="96" t="s">
        <v>78</v>
      </c>
      <c r="B37" s="96"/>
      <c r="C37" s="96"/>
      <c r="D37" s="96"/>
      <c r="E37" s="96"/>
      <c r="F37" s="96"/>
      <c r="G37" s="96"/>
    </row>
    <row r="38" spans="1:9" x14ac:dyDescent="0.25">
      <c r="A38" s="5" t="s">
        <v>79</v>
      </c>
      <c r="B38" s="5"/>
      <c r="C38" s="5"/>
      <c r="D38" s="5"/>
      <c r="E38" s="5"/>
      <c r="F38" s="5"/>
      <c r="G38" s="5"/>
    </row>
    <row r="39" spans="1:9" x14ac:dyDescent="0.25">
      <c r="A39" s="53" t="s">
        <v>69</v>
      </c>
      <c r="B39" s="53"/>
      <c r="C39" s="53"/>
      <c r="D39" s="5"/>
      <c r="E39" s="5"/>
      <c r="F39" s="5"/>
      <c r="G39" s="5"/>
    </row>
    <row r="40" spans="1:9" x14ac:dyDescent="0.25">
      <c r="A40" s="53" t="s">
        <v>107</v>
      </c>
      <c r="B40" s="53"/>
      <c r="C40" s="53"/>
      <c r="D40" s="5"/>
      <c r="E40" s="5"/>
      <c r="F40" s="5"/>
      <c r="G40" s="5"/>
    </row>
    <row r="41" spans="1:9" x14ac:dyDescent="0.25">
      <c r="A41" s="53" t="s">
        <v>70</v>
      </c>
      <c r="B41" s="53"/>
      <c r="C41" s="53"/>
      <c r="D41" s="5"/>
      <c r="E41" s="5"/>
      <c r="F41" s="5"/>
      <c r="G41" s="5"/>
    </row>
    <row r="42" spans="1:9" ht="35.25" customHeight="1" x14ac:dyDescent="0.25">
      <c r="A42" s="96" t="s">
        <v>71</v>
      </c>
      <c r="B42" s="96"/>
      <c r="C42" s="96"/>
      <c r="D42" s="96"/>
      <c r="E42" s="96"/>
      <c r="F42" s="96"/>
      <c r="G42" s="96"/>
    </row>
    <row r="43" spans="1:9" ht="45" customHeight="1" x14ac:dyDescent="0.25">
      <c r="A43" s="96" t="s">
        <v>72</v>
      </c>
      <c r="B43" s="96"/>
      <c r="C43" s="96"/>
      <c r="D43" s="96"/>
      <c r="E43" s="96"/>
      <c r="F43" s="96"/>
      <c r="G43" s="96"/>
    </row>
    <row r="44" spans="1:9" x14ac:dyDescent="0.25">
      <c r="A44" s="53" t="s">
        <v>73</v>
      </c>
      <c r="B44" s="53"/>
      <c r="C44" s="53"/>
      <c r="D44" s="5"/>
    </row>
    <row r="45" spans="1:9" ht="35.25" customHeight="1" x14ac:dyDescent="0.25">
      <c r="A45" s="96" t="s">
        <v>74</v>
      </c>
      <c r="B45" s="96"/>
      <c r="C45" s="96"/>
      <c r="D45" s="96"/>
      <c r="E45" s="96"/>
      <c r="F45" s="96"/>
      <c r="G45" s="96"/>
    </row>
    <row r="46" spans="1:9" x14ac:dyDescent="0.25">
      <c r="A46" s="54" t="s">
        <v>108</v>
      </c>
      <c r="B46" s="54"/>
      <c r="C46" s="54"/>
      <c r="D46" s="5"/>
    </row>
    <row r="47" spans="1:9" ht="43.5" customHeight="1" x14ac:dyDescent="0.25">
      <c r="A47" s="98" t="s">
        <v>75</v>
      </c>
      <c r="B47" s="98"/>
      <c r="C47" s="98"/>
      <c r="D47" s="98"/>
      <c r="E47" s="98"/>
      <c r="F47" s="98"/>
      <c r="G47" s="98"/>
    </row>
    <row r="48" spans="1:9" ht="33" customHeight="1" x14ac:dyDescent="0.25">
      <c r="A48" s="92" t="s">
        <v>80</v>
      </c>
      <c r="B48" s="92"/>
      <c r="C48" s="92"/>
      <c r="D48" s="92"/>
      <c r="E48" s="92"/>
      <c r="F48" s="92"/>
      <c r="G48" s="92"/>
    </row>
    <row r="49" spans="1:12" x14ac:dyDescent="0.25">
      <c r="A49" s="55" t="s">
        <v>43</v>
      </c>
      <c r="B49" s="55"/>
      <c r="C49" s="55"/>
    </row>
    <row r="50" spans="1:12" ht="30.75" customHeight="1" x14ac:dyDescent="0.25">
      <c r="A50" s="93" t="s">
        <v>44</v>
      </c>
      <c r="B50" s="93"/>
      <c r="C50" s="93"/>
      <c r="D50" s="93"/>
      <c r="E50" s="93"/>
      <c r="F50" s="93"/>
      <c r="G50" s="93"/>
    </row>
    <row r="51" spans="1:12" ht="30" customHeight="1" x14ac:dyDescent="0.25">
      <c r="A51" s="93" t="s">
        <v>45</v>
      </c>
      <c r="B51" s="93"/>
      <c r="C51" s="93"/>
      <c r="D51" s="93"/>
      <c r="E51" s="93"/>
      <c r="F51" s="93"/>
      <c r="G51" s="93"/>
      <c r="I51" s="3"/>
      <c r="J51" s="3"/>
      <c r="K51" s="3"/>
      <c r="L51" s="3"/>
    </row>
    <row r="52" spans="1:12" ht="32.25" customHeight="1" x14ac:dyDescent="0.25">
      <c r="A52" s="93" t="s">
        <v>46</v>
      </c>
      <c r="B52" s="93"/>
      <c r="C52" s="93"/>
      <c r="D52" s="93"/>
      <c r="E52" s="93"/>
      <c r="F52" s="93"/>
      <c r="G52" s="93"/>
    </row>
    <row r="53" spans="1:12" ht="20.25" customHeight="1" x14ac:dyDescent="0.25">
      <c r="A53" s="93" t="s">
        <v>47</v>
      </c>
      <c r="B53" s="93"/>
      <c r="C53" s="93"/>
      <c r="D53" s="93"/>
      <c r="E53" s="93"/>
      <c r="F53" s="93"/>
      <c r="G53" s="93"/>
    </row>
    <row r="54" spans="1:12" ht="30.75" customHeight="1" x14ac:dyDescent="0.25">
      <c r="A54" s="92" t="s">
        <v>48</v>
      </c>
      <c r="B54" s="92"/>
      <c r="C54" s="92"/>
      <c r="D54" s="92"/>
      <c r="E54" s="92"/>
      <c r="F54" s="92"/>
      <c r="G54" s="92"/>
    </row>
    <row r="55" spans="1:12" x14ac:dyDescent="0.25">
      <c r="A55" s="3" t="s">
        <v>81</v>
      </c>
    </row>
    <row r="56" spans="1:12" ht="47.25" customHeight="1" x14ac:dyDescent="0.25">
      <c r="A56" s="93" t="s">
        <v>52</v>
      </c>
      <c r="B56" s="93"/>
      <c r="C56" s="93"/>
      <c r="D56" s="93"/>
      <c r="E56" s="93"/>
      <c r="F56" s="93"/>
      <c r="G56" s="93"/>
    </row>
    <row r="57" spans="1:12" x14ac:dyDescent="0.25">
      <c r="A57" s="3" t="s">
        <v>82</v>
      </c>
    </row>
    <row r="59" spans="1:12" x14ac:dyDescent="0.25">
      <c r="A59" s="51" t="s">
        <v>83</v>
      </c>
    </row>
    <row r="60" spans="1:12" ht="32.25" customHeight="1" x14ac:dyDescent="0.25">
      <c r="A60" s="95" t="s">
        <v>109</v>
      </c>
      <c r="B60" s="95"/>
      <c r="C60" s="95"/>
      <c r="D60" s="95"/>
      <c r="E60" s="95"/>
      <c r="F60" s="95"/>
      <c r="G60" s="95"/>
    </row>
    <row r="61" spans="1:12" ht="44.25" customHeight="1" x14ac:dyDescent="0.25">
      <c r="A61" s="95" t="s">
        <v>86</v>
      </c>
      <c r="B61" s="95"/>
      <c r="C61" s="95"/>
      <c r="D61" s="95"/>
      <c r="E61" s="95"/>
      <c r="F61" s="95"/>
      <c r="G61" s="95"/>
    </row>
    <row r="62" spans="1:12" x14ac:dyDescent="0.25">
      <c r="A62" s="3" t="s">
        <v>96</v>
      </c>
    </row>
    <row r="63" spans="1:12" x14ac:dyDescent="0.25">
      <c r="A63" s="92" t="s">
        <v>97</v>
      </c>
      <c r="B63" s="92"/>
      <c r="C63" s="92"/>
      <c r="D63" s="92"/>
      <c r="E63" s="92"/>
      <c r="F63" s="92"/>
      <c r="G63" s="92"/>
    </row>
    <row r="64" spans="1:12" x14ac:dyDescent="0.25">
      <c r="A64" s="92"/>
      <c r="B64" s="92"/>
      <c r="C64" s="92"/>
      <c r="D64" s="92"/>
      <c r="E64" s="92"/>
      <c r="F64" s="92"/>
      <c r="G64" s="92"/>
    </row>
    <row r="65" spans="1:7" ht="15" customHeight="1" x14ac:dyDescent="0.25">
      <c r="A65" s="95" t="s">
        <v>98</v>
      </c>
      <c r="B65" s="95"/>
      <c r="C65" s="95"/>
      <c r="D65" s="95"/>
      <c r="E65" s="95"/>
      <c r="F65" s="95"/>
      <c r="G65" s="95"/>
    </row>
    <row r="66" spans="1:7" x14ac:dyDescent="0.25">
      <c r="A66" s="95"/>
      <c r="B66" s="95"/>
      <c r="C66" s="95"/>
      <c r="D66" s="95"/>
      <c r="E66" s="95"/>
      <c r="F66" s="95"/>
      <c r="G66" s="95"/>
    </row>
    <row r="67" spans="1:7" ht="35.25" customHeight="1" x14ac:dyDescent="0.25">
      <c r="A67" s="95" t="s">
        <v>99</v>
      </c>
      <c r="B67" s="95"/>
      <c r="C67" s="95"/>
      <c r="D67" s="95"/>
      <c r="E67" s="95"/>
      <c r="F67" s="95"/>
      <c r="G67" s="95"/>
    </row>
    <row r="68" spans="1:7" x14ac:dyDescent="0.25">
      <c r="A68" s="94" t="s">
        <v>100</v>
      </c>
      <c r="B68" s="94"/>
      <c r="C68" s="94"/>
      <c r="D68" s="94"/>
      <c r="E68" s="94"/>
      <c r="F68" s="94"/>
      <c r="G68" s="94"/>
    </row>
    <row r="69" spans="1:7" x14ac:dyDescent="0.25">
      <c r="A69" s="94"/>
      <c r="B69" s="94"/>
      <c r="C69" s="94"/>
      <c r="D69" s="94"/>
      <c r="E69" s="94"/>
      <c r="F69" s="94"/>
      <c r="G69" s="94"/>
    </row>
    <row r="71" spans="1:7" x14ac:dyDescent="0.25">
      <c r="A71" s="51" t="s">
        <v>92</v>
      </c>
    </row>
    <row r="72" spans="1:7" x14ac:dyDescent="0.25">
      <c r="A72" s="92" t="s">
        <v>94</v>
      </c>
      <c r="B72" s="92"/>
      <c r="C72" s="92"/>
      <c r="D72" s="92"/>
      <c r="E72" s="92"/>
      <c r="F72" s="92"/>
      <c r="G72" s="92"/>
    </row>
    <row r="73" spans="1:7" x14ac:dyDescent="0.25">
      <c r="A73" s="92"/>
      <c r="B73" s="92"/>
      <c r="C73" s="92"/>
      <c r="D73" s="92"/>
      <c r="E73" s="92"/>
      <c r="F73" s="92"/>
      <c r="G73" s="92"/>
    </row>
    <row r="74" spans="1:7" x14ac:dyDescent="0.25">
      <c r="A74" s="92"/>
      <c r="B74" s="92"/>
      <c r="C74" s="92"/>
      <c r="D74" s="92"/>
      <c r="E74" s="92"/>
      <c r="F74" s="92"/>
      <c r="G74" s="92"/>
    </row>
    <row r="75" spans="1:7" x14ac:dyDescent="0.25">
      <c r="A75" s="92" t="s">
        <v>101</v>
      </c>
      <c r="B75" s="92"/>
      <c r="C75" s="92"/>
      <c r="D75" s="92"/>
      <c r="E75" s="92"/>
      <c r="F75" s="92"/>
      <c r="G75" s="92"/>
    </row>
    <row r="76" spans="1:7" x14ac:dyDescent="0.25">
      <c r="A76" s="92"/>
      <c r="B76" s="92"/>
      <c r="C76" s="92"/>
      <c r="D76" s="92"/>
      <c r="E76" s="92"/>
      <c r="F76" s="92"/>
      <c r="G76" s="92"/>
    </row>
    <row r="77" spans="1:7" x14ac:dyDescent="0.25">
      <c r="A77" s="3" t="s">
        <v>95</v>
      </c>
    </row>
    <row r="78" spans="1:7" x14ac:dyDescent="0.25">
      <c r="A78" s="3" t="s">
        <v>102</v>
      </c>
    </row>
    <row r="80" spans="1:7" x14ac:dyDescent="0.25">
      <c r="A80" s="51" t="s">
        <v>115</v>
      </c>
    </row>
    <row r="81" spans="1:7" ht="15" customHeight="1" x14ac:dyDescent="0.25">
      <c r="A81" s="92" t="s">
        <v>122</v>
      </c>
      <c r="B81" s="92"/>
      <c r="C81" s="92"/>
      <c r="D81" s="92"/>
      <c r="E81" s="92"/>
      <c r="F81" s="92"/>
      <c r="G81" s="92"/>
    </row>
    <row r="82" spans="1:7" x14ac:dyDescent="0.25">
      <c r="A82" s="92"/>
      <c r="B82" s="92"/>
      <c r="C82" s="92"/>
      <c r="D82" s="92"/>
      <c r="E82" s="92"/>
      <c r="F82" s="92"/>
      <c r="G82" s="92"/>
    </row>
    <row r="83" spans="1:7" x14ac:dyDescent="0.25">
      <c r="A83" s="92"/>
      <c r="B83" s="92"/>
      <c r="C83" s="92"/>
      <c r="D83" s="92"/>
      <c r="E83" s="92"/>
      <c r="F83" s="92"/>
      <c r="G83" s="92"/>
    </row>
    <row r="84" spans="1:7" x14ac:dyDescent="0.25">
      <c r="A84" s="92"/>
      <c r="B84" s="92"/>
      <c r="C84" s="92"/>
      <c r="D84" s="92"/>
      <c r="E84" s="92"/>
      <c r="F84" s="92"/>
      <c r="G84" s="92"/>
    </row>
    <row r="85" spans="1:7" x14ac:dyDescent="0.25">
      <c r="A85" s="92" t="s">
        <v>123</v>
      </c>
      <c r="B85" s="92"/>
      <c r="C85" s="92"/>
      <c r="D85" s="92"/>
      <c r="E85" s="92"/>
      <c r="F85" s="92"/>
      <c r="G85" s="92"/>
    </row>
    <row r="86" spans="1:7" x14ac:dyDescent="0.25">
      <c r="A86" s="92"/>
      <c r="B86" s="92"/>
      <c r="C86" s="92"/>
      <c r="D86" s="92"/>
      <c r="E86" s="92"/>
      <c r="F86" s="92"/>
      <c r="G86" s="92"/>
    </row>
    <row r="87" spans="1:7" x14ac:dyDescent="0.25">
      <c r="A87" s="92" t="s">
        <v>124</v>
      </c>
      <c r="B87" s="92"/>
      <c r="C87" s="92"/>
      <c r="D87" s="92"/>
      <c r="E87" s="92"/>
      <c r="F87" s="92"/>
      <c r="G87" s="92"/>
    </row>
    <row r="88" spans="1:7" x14ac:dyDescent="0.25">
      <c r="A88" s="92"/>
      <c r="B88" s="92"/>
      <c r="C88" s="92"/>
      <c r="D88" s="92"/>
      <c r="E88" s="92"/>
      <c r="F88" s="92"/>
      <c r="G88" s="92"/>
    </row>
    <row r="89" spans="1:7" ht="15" customHeight="1" x14ac:dyDescent="0.25">
      <c r="A89" s="92" t="s">
        <v>125</v>
      </c>
      <c r="B89" s="92"/>
      <c r="C89" s="92"/>
      <c r="D89" s="92"/>
      <c r="E89" s="92"/>
      <c r="F89" s="92"/>
      <c r="G89" s="92"/>
    </row>
    <row r="90" spans="1:7" x14ac:dyDescent="0.25">
      <c r="A90" s="92"/>
      <c r="B90" s="92"/>
      <c r="C90" s="92"/>
      <c r="D90" s="92"/>
      <c r="E90" s="92"/>
      <c r="F90" s="92"/>
      <c r="G90" s="92"/>
    </row>
    <row r="92" spans="1:7" x14ac:dyDescent="0.25">
      <c r="A92" s="51" t="s">
        <v>114</v>
      </c>
    </row>
    <row r="93" spans="1:7" x14ac:dyDescent="0.25">
      <c r="A93" s="95" t="s">
        <v>111</v>
      </c>
      <c r="B93" s="95"/>
      <c r="C93" s="95"/>
      <c r="D93" s="95"/>
      <c r="E93" s="95"/>
      <c r="F93" s="95"/>
      <c r="G93" s="95"/>
    </row>
    <row r="94" spans="1:7" x14ac:dyDescent="0.25">
      <c r="A94" s="95"/>
      <c r="B94" s="95"/>
      <c r="C94" s="95"/>
      <c r="D94" s="95"/>
      <c r="E94" s="95"/>
      <c r="F94" s="95"/>
      <c r="G94" s="95"/>
    </row>
  </sheetData>
  <mergeCells count="33">
    <mergeCell ref="A93:G94"/>
    <mergeCell ref="A1:G1"/>
    <mergeCell ref="A2:G2"/>
    <mergeCell ref="A9:G10"/>
    <mergeCell ref="A33:G33"/>
    <mergeCell ref="A35:G35"/>
    <mergeCell ref="A5:G6"/>
    <mergeCell ref="A16:G17"/>
    <mergeCell ref="A60:G60"/>
    <mergeCell ref="A65:G66"/>
    <mergeCell ref="A67:G67"/>
    <mergeCell ref="A36:G36"/>
    <mergeCell ref="A45:G45"/>
    <mergeCell ref="A47:G47"/>
    <mergeCell ref="A48:G48"/>
    <mergeCell ref="A50:G50"/>
    <mergeCell ref="A37:G37"/>
    <mergeCell ref="A42:G42"/>
    <mergeCell ref="A43:G43"/>
    <mergeCell ref="A51:G51"/>
    <mergeCell ref="A52:G52"/>
    <mergeCell ref="A63:G64"/>
    <mergeCell ref="A81:G84"/>
    <mergeCell ref="A53:G53"/>
    <mergeCell ref="A54:G54"/>
    <mergeCell ref="A56:G56"/>
    <mergeCell ref="A68:G69"/>
    <mergeCell ref="A61:G61"/>
    <mergeCell ref="A85:G86"/>
    <mergeCell ref="A87:G88"/>
    <mergeCell ref="A89:G90"/>
    <mergeCell ref="A72:G74"/>
    <mergeCell ref="A75:G7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G82"/>
  <sheetViews>
    <sheetView tabSelected="1" view="pageBreakPreview" zoomScaleNormal="100" zoomScaleSheetLayoutView="100" zoomScalePageLayoutView="70" workbookViewId="0">
      <selection activeCell="H12" sqref="H12"/>
    </sheetView>
  </sheetViews>
  <sheetFormatPr baseColWidth="10" defaultColWidth="11.42578125" defaultRowHeight="14.25" x14ac:dyDescent="0.2"/>
  <cols>
    <col min="1" max="1" width="10.85546875" style="1" customWidth="1"/>
    <col min="2" max="2" width="13.85546875" style="1" customWidth="1"/>
    <col min="3" max="3" width="13" style="1" customWidth="1"/>
    <col min="4" max="4" width="8.28515625" style="1" customWidth="1"/>
    <col min="5" max="5" width="13.7109375" style="1" customWidth="1"/>
    <col min="6" max="6" width="8.28515625" style="1" customWidth="1"/>
    <col min="7" max="7" width="12.42578125" style="1" customWidth="1"/>
    <col min="8" max="8" width="12.140625" style="1" customWidth="1"/>
    <col min="9" max="9" width="9.28515625" style="1" customWidth="1"/>
    <col min="10" max="10" width="20.140625" style="1" customWidth="1"/>
    <col min="11" max="12" width="8.28515625" style="1" customWidth="1"/>
    <col min="13" max="13" width="8.7109375" style="1" customWidth="1"/>
    <col min="14" max="14" width="18.28515625" style="1" customWidth="1"/>
    <col min="15" max="15" width="36.42578125" style="1" customWidth="1"/>
    <col min="16" max="16" width="12.140625" style="1" customWidth="1"/>
    <col min="17" max="16384" width="11.42578125" style="1"/>
  </cols>
  <sheetData>
    <row r="1" spans="1:16" ht="45" customHeight="1" x14ac:dyDescent="0.2">
      <c r="A1" s="108" t="s">
        <v>130</v>
      </c>
      <c r="B1" s="108"/>
      <c r="C1" s="108"/>
      <c r="D1" s="108"/>
      <c r="E1" s="108"/>
      <c r="F1" s="108"/>
      <c r="G1" s="108"/>
      <c r="H1" s="108"/>
      <c r="I1" s="108"/>
      <c r="J1" s="108"/>
      <c r="K1" s="108"/>
      <c r="L1" s="108"/>
      <c r="M1" s="108"/>
      <c r="N1" s="108"/>
      <c r="O1" s="108"/>
      <c r="P1" s="108"/>
    </row>
    <row r="2" spans="1:16" s="3" customFormat="1" ht="3.6" customHeight="1" thickBot="1" x14ac:dyDescent="0.25">
      <c r="D2" s="2"/>
      <c r="E2" s="2"/>
      <c r="F2" s="2"/>
      <c r="G2" s="2"/>
      <c r="H2" s="2"/>
      <c r="I2" s="2"/>
      <c r="J2" s="2"/>
    </row>
    <row r="3" spans="1:16" ht="15" customHeight="1" x14ac:dyDescent="0.2">
      <c r="A3" s="109" t="s">
        <v>56</v>
      </c>
      <c r="B3" s="110"/>
      <c r="C3" s="111"/>
      <c r="D3" s="112" t="s">
        <v>126</v>
      </c>
      <c r="E3" s="112"/>
      <c r="F3" s="112"/>
      <c r="G3" s="112"/>
      <c r="H3" s="112"/>
      <c r="I3" s="113"/>
      <c r="J3" s="7"/>
      <c r="K3" s="99" t="s">
        <v>145</v>
      </c>
      <c r="L3" s="100"/>
      <c r="M3" s="100"/>
      <c r="N3" s="100"/>
      <c r="O3" s="100"/>
      <c r="P3" s="101"/>
    </row>
    <row r="4" spans="1:16" ht="15" customHeight="1" x14ac:dyDescent="0.2">
      <c r="A4" s="114" t="s">
        <v>34</v>
      </c>
      <c r="B4" s="115"/>
      <c r="C4" s="116"/>
      <c r="D4" s="117" t="s">
        <v>127</v>
      </c>
      <c r="E4" s="117"/>
      <c r="F4" s="117"/>
      <c r="G4" s="117"/>
      <c r="H4" s="117"/>
      <c r="I4" s="118"/>
      <c r="J4" s="4"/>
      <c r="K4" s="102"/>
      <c r="L4" s="103"/>
      <c r="M4" s="103"/>
      <c r="N4" s="103"/>
      <c r="O4" s="103"/>
      <c r="P4" s="104"/>
    </row>
    <row r="5" spans="1:16" ht="15" customHeight="1" x14ac:dyDescent="0.2">
      <c r="A5" s="114" t="s">
        <v>0</v>
      </c>
      <c r="B5" s="115"/>
      <c r="C5" s="116"/>
      <c r="D5" s="117" t="s">
        <v>128</v>
      </c>
      <c r="E5" s="117"/>
      <c r="F5" s="117"/>
      <c r="G5" s="117"/>
      <c r="H5" s="117"/>
      <c r="I5" s="118"/>
      <c r="J5" s="4"/>
      <c r="K5" s="102"/>
      <c r="L5" s="103"/>
      <c r="M5" s="103"/>
      <c r="N5" s="103"/>
      <c r="O5" s="103"/>
      <c r="P5" s="104"/>
    </row>
    <row r="6" spans="1:16" ht="25.5" customHeight="1" x14ac:dyDescent="0.2">
      <c r="A6" s="119" t="s">
        <v>9</v>
      </c>
      <c r="B6" s="120"/>
      <c r="C6" s="121"/>
      <c r="D6" s="122" t="s">
        <v>129</v>
      </c>
      <c r="E6" s="117"/>
      <c r="F6" s="117"/>
      <c r="G6" s="117"/>
      <c r="H6" s="117"/>
      <c r="I6" s="118"/>
      <c r="J6" s="4"/>
      <c r="K6" s="102"/>
      <c r="L6" s="103"/>
      <c r="M6" s="103"/>
      <c r="N6" s="103"/>
      <c r="O6" s="103"/>
      <c r="P6" s="104"/>
    </row>
    <row r="7" spans="1:16" ht="26.25" customHeight="1" thickBot="1" x14ac:dyDescent="0.25">
      <c r="A7" s="123" t="s">
        <v>8</v>
      </c>
      <c r="B7" s="124"/>
      <c r="C7" s="124"/>
      <c r="D7" s="125" t="s">
        <v>144</v>
      </c>
      <c r="E7" s="125"/>
      <c r="F7" s="125"/>
      <c r="G7" s="125"/>
      <c r="H7" s="125"/>
      <c r="I7" s="126"/>
      <c r="J7" s="4"/>
      <c r="K7" s="102"/>
      <c r="L7" s="103"/>
      <c r="M7" s="103"/>
      <c r="N7" s="103"/>
      <c r="O7" s="103"/>
      <c r="P7" s="104"/>
    </row>
    <row r="8" spans="1:16" ht="26.25" customHeight="1" x14ac:dyDescent="0.2">
      <c r="A8" s="89"/>
      <c r="B8" s="89"/>
      <c r="C8" s="89"/>
      <c r="D8" s="89"/>
      <c r="E8" s="89"/>
      <c r="F8" s="89"/>
      <c r="G8" s="89"/>
      <c r="H8" s="89"/>
      <c r="I8" s="89"/>
      <c r="J8" s="4"/>
      <c r="K8" s="102"/>
      <c r="L8" s="103"/>
      <c r="M8" s="103"/>
      <c r="N8" s="103"/>
      <c r="O8" s="103"/>
      <c r="P8" s="104"/>
    </row>
    <row r="9" spans="1:16" ht="26.25" customHeight="1" x14ac:dyDescent="0.2">
      <c r="A9" s="89"/>
      <c r="B9" s="89"/>
      <c r="C9" s="89"/>
      <c r="D9" s="89"/>
      <c r="E9" s="89"/>
      <c r="F9" s="89"/>
      <c r="G9" s="89"/>
      <c r="H9" s="89"/>
      <c r="I9" s="89"/>
      <c r="J9" s="4"/>
      <c r="K9" s="102"/>
      <c r="L9" s="103"/>
      <c r="M9" s="103"/>
      <c r="N9" s="103"/>
      <c r="O9" s="103"/>
      <c r="P9" s="104"/>
    </row>
    <row r="10" spans="1:16" ht="26.25" customHeight="1" x14ac:dyDescent="0.2">
      <c r="A10" s="89"/>
      <c r="B10" s="89"/>
      <c r="C10" s="89"/>
      <c r="D10" s="89"/>
      <c r="E10" s="89"/>
      <c r="F10" s="89"/>
      <c r="G10" s="89"/>
      <c r="H10" s="89"/>
      <c r="I10" s="89"/>
      <c r="J10" s="4"/>
      <c r="K10" s="102"/>
      <c r="L10" s="103"/>
      <c r="M10" s="103"/>
      <c r="N10" s="103"/>
      <c r="O10" s="103"/>
      <c r="P10" s="104"/>
    </row>
    <row r="11" spans="1:16" ht="26.25" customHeight="1" x14ac:dyDescent="0.2">
      <c r="A11" s="89"/>
      <c r="B11" s="89"/>
      <c r="C11" s="89"/>
      <c r="D11" s="89"/>
      <c r="E11" s="89"/>
      <c r="F11" s="89"/>
      <c r="G11" s="89"/>
      <c r="H11" s="89"/>
      <c r="I11" s="89"/>
      <c r="J11" s="4"/>
      <c r="K11" s="102"/>
      <c r="L11" s="103"/>
      <c r="M11" s="103"/>
      <c r="N11" s="103"/>
      <c r="O11" s="103"/>
      <c r="P11" s="104"/>
    </row>
    <row r="12" spans="1:16" ht="26.25" customHeight="1" x14ac:dyDescent="0.2">
      <c r="A12" s="89"/>
      <c r="B12" s="89"/>
      <c r="C12" s="89"/>
      <c r="D12" s="89"/>
      <c r="E12" s="89"/>
      <c r="F12" s="89"/>
      <c r="G12" s="89"/>
      <c r="H12" s="89"/>
      <c r="I12" s="89"/>
      <c r="J12" s="4"/>
      <c r="K12" s="102"/>
      <c r="L12" s="103"/>
      <c r="M12" s="103"/>
      <c r="N12" s="103"/>
      <c r="O12" s="103"/>
      <c r="P12" s="104"/>
    </row>
    <row r="13" spans="1:16" ht="26.25" customHeight="1" thickBot="1" x14ac:dyDescent="0.25">
      <c r="A13" s="89"/>
      <c r="B13" s="89"/>
      <c r="C13" s="89"/>
      <c r="D13" s="89"/>
      <c r="E13" s="89"/>
      <c r="F13" s="89"/>
      <c r="G13" s="89"/>
      <c r="H13" s="89"/>
      <c r="I13" s="89"/>
      <c r="J13" s="4"/>
      <c r="K13" s="105"/>
      <c r="L13" s="106"/>
      <c r="M13" s="106"/>
      <c r="N13" s="106"/>
      <c r="O13" s="106"/>
      <c r="P13" s="107"/>
    </row>
    <row r="14" spans="1:16" ht="8.25" customHeight="1" thickBot="1" x14ac:dyDescent="0.25">
      <c r="A14" s="5"/>
      <c r="B14" s="5"/>
      <c r="C14" s="5"/>
      <c r="D14" s="5"/>
      <c r="E14" s="5"/>
      <c r="F14" s="5"/>
      <c r="G14" s="5"/>
      <c r="H14" s="5"/>
      <c r="I14" s="5"/>
      <c r="J14" s="5"/>
      <c r="K14" s="5"/>
      <c r="L14" s="3"/>
      <c r="M14" s="3"/>
      <c r="N14" s="3"/>
      <c r="O14" s="3"/>
      <c r="P14" s="3"/>
    </row>
    <row r="15" spans="1:16" ht="14.25" customHeight="1" x14ac:dyDescent="0.2">
      <c r="A15" s="161" t="s">
        <v>57</v>
      </c>
      <c r="B15" s="155" t="s">
        <v>1</v>
      </c>
      <c r="C15" s="156"/>
      <c r="D15" s="157"/>
      <c r="E15" s="148">
        <f>+$E$50</f>
        <v>42779</v>
      </c>
      <c r="F15" s="149"/>
      <c r="G15" s="127">
        <f>+$E$59</f>
        <v>9.2900164263551743E-2</v>
      </c>
      <c r="H15" s="5"/>
      <c r="I15" s="5"/>
      <c r="J15" s="5"/>
      <c r="K15" s="5"/>
      <c r="L15" s="3"/>
      <c r="M15" s="3"/>
      <c r="N15" s="3"/>
      <c r="O15" s="3"/>
      <c r="P15" s="3"/>
    </row>
    <row r="16" spans="1:16" x14ac:dyDescent="0.2">
      <c r="A16" s="162"/>
      <c r="B16" s="150" t="s">
        <v>10</v>
      </c>
      <c r="C16" s="151"/>
      <c r="D16" s="152"/>
      <c r="E16" s="8">
        <f>+$H$51</f>
        <v>10958</v>
      </c>
      <c r="F16" s="10" t="s">
        <v>131</v>
      </c>
      <c r="G16" s="128"/>
      <c r="H16" s="5"/>
      <c r="I16" s="5"/>
      <c r="J16" s="5"/>
      <c r="K16" s="5"/>
      <c r="L16" s="3"/>
      <c r="M16" s="3"/>
      <c r="N16" s="3"/>
      <c r="O16" s="3"/>
      <c r="P16" s="3"/>
    </row>
    <row r="17" spans="1:16" x14ac:dyDescent="0.2">
      <c r="A17" s="162"/>
      <c r="B17" s="150" t="s">
        <v>11</v>
      </c>
      <c r="C17" s="151"/>
      <c r="D17" s="152"/>
      <c r="E17" s="8">
        <f>+$H$52</f>
        <v>0</v>
      </c>
      <c r="F17" s="10" t="s">
        <v>131</v>
      </c>
      <c r="G17" s="128"/>
      <c r="H17" s="5"/>
      <c r="I17" s="5"/>
      <c r="J17" s="5"/>
      <c r="K17" s="5"/>
      <c r="L17" s="3"/>
      <c r="M17" s="3"/>
      <c r="N17" s="3"/>
      <c r="O17" s="3"/>
      <c r="P17" s="3"/>
    </row>
    <row r="18" spans="1:16" x14ac:dyDescent="0.2">
      <c r="A18" s="162"/>
      <c r="B18" s="150" t="s">
        <v>24</v>
      </c>
      <c r="C18" s="151"/>
      <c r="D18" s="152"/>
      <c r="E18" s="8">
        <v>2</v>
      </c>
      <c r="F18" s="10" t="s">
        <v>131</v>
      </c>
      <c r="G18" s="128"/>
      <c r="H18" s="5"/>
      <c r="I18" s="5"/>
      <c r="J18" s="5"/>
      <c r="K18" s="5"/>
      <c r="L18" s="3"/>
      <c r="M18" s="3"/>
      <c r="N18" s="3"/>
      <c r="O18" s="3"/>
      <c r="P18" s="3"/>
    </row>
    <row r="19" spans="1:16" x14ac:dyDescent="0.2">
      <c r="A19" s="162"/>
      <c r="B19" s="56" t="s">
        <v>12</v>
      </c>
      <c r="C19" s="57"/>
      <c r="D19" s="58"/>
      <c r="E19" s="8">
        <f>+$H$54</f>
        <v>0</v>
      </c>
      <c r="F19" s="10" t="s">
        <v>131</v>
      </c>
      <c r="G19" s="128"/>
      <c r="H19" s="5"/>
      <c r="I19" s="5"/>
      <c r="J19" s="5"/>
      <c r="K19" s="5"/>
      <c r="L19" s="3"/>
      <c r="M19" s="3"/>
      <c r="N19" s="3"/>
      <c r="O19" s="3"/>
      <c r="P19" s="3"/>
    </row>
    <row r="20" spans="1:16" x14ac:dyDescent="0.2">
      <c r="A20" s="162"/>
      <c r="B20" s="56" t="s">
        <v>13</v>
      </c>
      <c r="C20" s="57"/>
      <c r="D20" s="58"/>
      <c r="E20" s="8">
        <f>+$E$55</f>
        <v>10958</v>
      </c>
      <c r="F20" s="10" t="s">
        <v>131</v>
      </c>
      <c r="G20" s="128"/>
      <c r="H20" s="3"/>
      <c r="I20" s="3"/>
      <c r="J20" s="3"/>
      <c r="K20" s="3"/>
      <c r="L20" s="3"/>
      <c r="M20" s="3"/>
      <c r="N20" s="3"/>
      <c r="O20" s="3"/>
      <c r="P20" s="3"/>
    </row>
    <row r="21" spans="1:16" ht="15" thickBot="1" x14ac:dyDescent="0.25">
      <c r="A21" s="162"/>
      <c r="B21" s="56" t="s">
        <v>6</v>
      </c>
      <c r="C21" s="57"/>
      <c r="D21" s="58"/>
      <c r="E21" s="146" t="str">
        <f>+$E$56</f>
        <v>N/A</v>
      </c>
      <c r="F21" s="147"/>
      <c r="G21" s="129"/>
      <c r="H21" s="3"/>
      <c r="I21" s="3"/>
      <c r="J21" s="3"/>
      <c r="K21" s="3"/>
      <c r="L21" s="3"/>
      <c r="M21" s="3"/>
      <c r="N21" s="3"/>
      <c r="O21" s="3"/>
      <c r="P21" s="3"/>
    </row>
    <row r="22" spans="1:16" ht="15" customHeight="1" x14ac:dyDescent="0.2">
      <c r="A22" s="162"/>
      <c r="B22" s="19" t="s">
        <v>5</v>
      </c>
      <c r="C22" s="20"/>
      <c r="D22" s="21"/>
      <c r="E22" s="9">
        <f>+$E$57</f>
        <v>1018</v>
      </c>
      <c r="F22" s="11" t="s">
        <v>131</v>
      </c>
      <c r="G22" s="171" t="s">
        <v>50</v>
      </c>
      <c r="H22" s="3"/>
      <c r="I22" s="3"/>
      <c r="J22" s="3"/>
      <c r="K22" s="3"/>
      <c r="L22" s="3"/>
      <c r="M22" s="3"/>
      <c r="N22" s="3"/>
      <c r="O22" s="3"/>
      <c r="P22" s="3"/>
    </row>
    <row r="23" spans="1:16" ht="15" thickBot="1" x14ac:dyDescent="0.25">
      <c r="A23" s="163"/>
      <c r="B23" s="158" t="s">
        <v>2</v>
      </c>
      <c r="C23" s="159"/>
      <c r="D23" s="160"/>
      <c r="E23" s="153">
        <f>+$E$58</f>
        <v>53840</v>
      </c>
      <c r="F23" s="154"/>
      <c r="G23" s="131"/>
      <c r="H23" s="3"/>
      <c r="I23" s="3"/>
      <c r="J23" s="3"/>
      <c r="K23" s="3"/>
      <c r="L23" s="3"/>
      <c r="M23" s="3"/>
      <c r="N23" s="3"/>
      <c r="O23" s="3"/>
      <c r="P23" s="3"/>
    </row>
    <row r="24" spans="1:16" ht="6.75" customHeight="1" thickBot="1" x14ac:dyDescent="0.25">
      <c r="A24" s="3"/>
      <c r="B24" s="3"/>
      <c r="C24" s="3"/>
      <c r="D24" s="3"/>
      <c r="E24" s="3"/>
      <c r="F24" s="3"/>
      <c r="G24" s="3"/>
      <c r="H24" s="3"/>
      <c r="I24" s="3"/>
      <c r="J24" s="3"/>
      <c r="K24" s="3"/>
      <c r="L24" s="3"/>
      <c r="M24" s="3"/>
      <c r="N24" s="3"/>
      <c r="O24" s="3"/>
      <c r="P24" s="3"/>
    </row>
    <row r="25" spans="1:16" ht="15" customHeight="1" x14ac:dyDescent="0.2">
      <c r="A25" s="184" t="s">
        <v>58</v>
      </c>
      <c r="B25" s="134" t="s">
        <v>18</v>
      </c>
      <c r="C25" s="135"/>
      <c r="D25" s="135"/>
      <c r="E25" s="132">
        <f>+$E$62</f>
        <v>168379577.09999999</v>
      </c>
      <c r="F25" s="133"/>
      <c r="G25" s="127">
        <f>+$E$68</f>
        <v>2.9097964936784099E-2</v>
      </c>
      <c r="H25" s="3"/>
      <c r="I25" s="3"/>
      <c r="J25" s="3"/>
      <c r="K25" s="3"/>
      <c r="L25" s="3"/>
      <c r="M25" s="3"/>
      <c r="N25" s="3"/>
      <c r="O25" s="3"/>
      <c r="P25" s="3"/>
    </row>
    <row r="26" spans="1:16" ht="15" customHeight="1" x14ac:dyDescent="0.2">
      <c r="A26" s="185"/>
      <c r="B26" s="177" t="s">
        <v>19</v>
      </c>
      <c r="C26" s="178"/>
      <c r="D26" s="178"/>
      <c r="E26" s="175">
        <f>+$E$63</f>
        <v>0</v>
      </c>
      <c r="F26" s="176"/>
      <c r="G26" s="128"/>
      <c r="H26" s="3"/>
      <c r="I26" s="3"/>
      <c r="J26" s="3"/>
      <c r="K26" s="3"/>
      <c r="L26" s="3"/>
      <c r="M26" s="3"/>
      <c r="N26" s="3"/>
      <c r="O26" s="3"/>
      <c r="P26" s="3"/>
    </row>
    <row r="27" spans="1:16" ht="15" customHeight="1" x14ac:dyDescent="0.2">
      <c r="A27" s="185"/>
      <c r="B27" s="177" t="s">
        <v>20</v>
      </c>
      <c r="C27" s="178"/>
      <c r="D27" s="178"/>
      <c r="E27" s="175">
        <f>+$E$64</f>
        <v>0</v>
      </c>
      <c r="F27" s="176"/>
      <c r="G27" s="128"/>
      <c r="H27" s="3"/>
      <c r="I27" s="3"/>
      <c r="J27" s="3"/>
      <c r="K27" s="3"/>
      <c r="L27" s="3"/>
      <c r="M27" s="3"/>
      <c r="N27" s="3"/>
      <c r="O27" s="3"/>
      <c r="P27" s="3"/>
    </row>
    <row r="28" spans="1:16" ht="15" customHeight="1" thickBot="1" x14ac:dyDescent="0.25">
      <c r="A28" s="185"/>
      <c r="B28" s="173" t="s">
        <v>21</v>
      </c>
      <c r="C28" s="174"/>
      <c r="D28" s="174"/>
      <c r="E28" s="144">
        <f>+$E$65</f>
        <v>168379577.09999999</v>
      </c>
      <c r="F28" s="145"/>
      <c r="G28" s="129"/>
      <c r="H28" s="3"/>
      <c r="I28" s="3"/>
      <c r="J28" s="3"/>
      <c r="K28" s="3"/>
      <c r="L28" s="3"/>
      <c r="M28" s="3"/>
      <c r="N28" s="3"/>
      <c r="O28" s="3"/>
      <c r="P28" s="3"/>
    </row>
    <row r="29" spans="1:16" ht="15.75" customHeight="1" x14ac:dyDescent="0.2">
      <c r="A29" s="185"/>
      <c r="B29" s="173" t="s">
        <v>3</v>
      </c>
      <c r="C29" s="174"/>
      <c r="D29" s="174"/>
      <c r="E29" s="142">
        <f>+$E$66</f>
        <v>4899503.0305263344</v>
      </c>
      <c r="F29" s="143"/>
      <c r="G29" s="130" t="s">
        <v>51</v>
      </c>
      <c r="H29" s="3"/>
      <c r="I29" s="3"/>
      <c r="J29" s="3"/>
      <c r="K29" s="3"/>
      <c r="L29" s="3"/>
      <c r="M29" s="3"/>
      <c r="N29" s="3"/>
      <c r="O29" s="3"/>
      <c r="P29" s="3"/>
    </row>
    <row r="30" spans="1:16" ht="15.75" customHeight="1" thickBot="1" x14ac:dyDescent="0.25">
      <c r="A30" s="186"/>
      <c r="B30" s="179" t="s">
        <v>49</v>
      </c>
      <c r="C30" s="180"/>
      <c r="D30" s="181"/>
      <c r="E30" s="182">
        <f>+$E$67</f>
        <v>0</v>
      </c>
      <c r="F30" s="183"/>
      <c r="G30" s="131"/>
      <c r="H30" s="3"/>
      <c r="I30" s="3"/>
      <c r="J30" s="3"/>
      <c r="K30" s="3"/>
      <c r="L30" s="5"/>
      <c r="M30" s="5"/>
      <c r="N30" s="5"/>
      <c r="O30" s="3"/>
      <c r="P30" s="3"/>
    </row>
    <row r="31" spans="1:16" ht="15" customHeight="1" x14ac:dyDescent="0.2">
      <c r="A31" s="172" t="s">
        <v>59</v>
      </c>
      <c r="B31" s="172"/>
      <c r="C31" s="172"/>
      <c r="D31" s="172"/>
      <c r="E31" s="172"/>
      <c r="F31" s="3"/>
      <c r="G31" s="3"/>
      <c r="H31" s="3"/>
      <c r="I31" s="3"/>
      <c r="J31" s="3"/>
      <c r="K31" s="3"/>
      <c r="M31" s="138" t="s">
        <v>60</v>
      </c>
      <c r="N31" s="138"/>
      <c r="O31" s="138"/>
      <c r="P31" s="138"/>
    </row>
    <row r="32" spans="1:16" ht="12" customHeight="1" thickBot="1" x14ac:dyDescent="0.25">
      <c r="A32" s="139"/>
      <c r="B32" s="139"/>
      <c r="C32" s="139"/>
      <c r="D32" s="139"/>
      <c r="E32" s="139"/>
      <c r="F32" s="3"/>
      <c r="G32" s="3"/>
      <c r="H32" s="3"/>
      <c r="I32" s="3"/>
      <c r="J32" s="3"/>
      <c r="K32" s="3"/>
      <c r="L32" s="28"/>
      <c r="M32" s="139"/>
      <c r="N32" s="139"/>
      <c r="O32" s="139"/>
      <c r="P32" s="139"/>
    </row>
    <row r="33" spans="1:33" ht="14.25" customHeight="1" x14ac:dyDescent="0.2">
      <c r="A33" s="140"/>
      <c r="B33" s="141"/>
      <c r="C33" s="141"/>
      <c r="D33" s="141"/>
      <c r="E33" s="141"/>
      <c r="F33" s="141"/>
      <c r="G33" s="141"/>
      <c r="H33" s="141"/>
      <c r="I33" s="141"/>
      <c r="J33" s="141"/>
      <c r="K33" s="141"/>
      <c r="L33" s="166"/>
      <c r="M33" s="140" t="s">
        <v>40</v>
      </c>
      <c r="N33" s="141"/>
      <c r="O33" s="141"/>
      <c r="P33" s="24"/>
    </row>
    <row r="34" spans="1:33" ht="14.25" customHeight="1" x14ac:dyDescent="0.2">
      <c r="A34" s="136"/>
      <c r="B34" s="137"/>
      <c r="C34" s="137"/>
      <c r="D34" s="137"/>
      <c r="E34" s="137"/>
      <c r="F34" s="137"/>
      <c r="G34" s="137"/>
      <c r="H34" s="137"/>
      <c r="I34" s="137"/>
      <c r="J34" s="137"/>
      <c r="K34" s="137"/>
      <c r="L34" s="167"/>
      <c r="M34" s="25"/>
      <c r="N34" s="26"/>
      <c r="O34" s="26"/>
      <c r="P34" s="27"/>
    </row>
    <row r="35" spans="1:33" ht="14.25" customHeight="1" x14ac:dyDescent="0.2">
      <c r="A35" s="136"/>
      <c r="B35" s="137"/>
      <c r="C35" s="137"/>
      <c r="D35" s="137"/>
      <c r="E35" s="137"/>
      <c r="F35" s="137"/>
      <c r="G35" s="137"/>
      <c r="H35" s="137"/>
      <c r="I35" s="137"/>
      <c r="J35" s="137"/>
      <c r="K35" s="137"/>
      <c r="L35" s="167"/>
      <c r="M35" s="25"/>
      <c r="N35" s="26"/>
      <c r="O35" s="26"/>
      <c r="P35" s="27"/>
    </row>
    <row r="36" spans="1:33" ht="14.25" customHeight="1" x14ac:dyDescent="0.2">
      <c r="A36" s="136"/>
      <c r="B36" s="137"/>
      <c r="C36" s="137"/>
      <c r="D36" s="137"/>
      <c r="E36" s="137"/>
      <c r="F36" s="137"/>
      <c r="G36" s="137"/>
      <c r="H36" s="137"/>
      <c r="I36" s="137"/>
      <c r="J36" s="137"/>
      <c r="K36" s="137"/>
      <c r="L36" s="167"/>
      <c r="M36" s="25"/>
      <c r="N36" s="26"/>
      <c r="O36" s="26"/>
      <c r="P36" s="27"/>
    </row>
    <row r="37" spans="1:33" ht="14.25" customHeight="1" x14ac:dyDescent="0.2">
      <c r="A37" s="136"/>
      <c r="B37" s="137"/>
      <c r="C37" s="137"/>
      <c r="D37" s="137"/>
      <c r="E37" s="137"/>
      <c r="F37" s="137"/>
      <c r="G37" s="137"/>
      <c r="H37" s="137"/>
      <c r="I37" s="137"/>
      <c r="J37" s="137"/>
      <c r="K37" s="137"/>
      <c r="L37" s="167"/>
      <c r="M37" s="25"/>
      <c r="N37" s="26"/>
      <c r="O37" s="26"/>
      <c r="P37" s="27"/>
    </row>
    <row r="38" spans="1:33" ht="14.25" customHeight="1" x14ac:dyDescent="0.2">
      <c r="A38" s="136"/>
      <c r="B38" s="137"/>
      <c r="C38" s="137"/>
      <c r="D38" s="137"/>
      <c r="E38" s="137"/>
      <c r="F38" s="137"/>
      <c r="G38" s="137"/>
      <c r="H38" s="137"/>
      <c r="I38" s="137"/>
      <c r="J38" s="137"/>
      <c r="K38" s="137"/>
      <c r="L38" s="167"/>
      <c r="M38" s="25"/>
      <c r="N38" s="26"/>
      <c r="O38" s="26"/>
      <c r="P38" s="27"/>
    </row>
    <row r="39" spans="1:33" ht="14.25" customHeight="1" x14ac:dyDescent="0.2">
      <c r="A39" s="136"/>
      <c r="B39" s="137"/>
      <c r="C39" s="137"/>
      <c r="D39" s="137"/>
      <c r="E39" s="137"/>
      <c r="F39" s="137"/>
      <c r="G39" s="137"/>
      <c r="H39" s="137"/>
      <c r="I39" s="137"/>
      <c r="J39" s="137"/>
      <c r="K39" s="137"/>
      <c r="L39" s="167"/>
      <c r="M39" s="25"/>
      <c r="N39" s="26"/>
      <c r="O39" s="26"/>
      <c r="P39" s="27"/>
    </row>
    <row r="40" spans="1:33" ht="15" customHeight="1" x14ac:dyDescent="0.2">
      <c r="A40" s="136"/>
      <c r="B40" s="137"/>
      <c r="C40" s="137"/>
      <c r="D40" s="137"/>
      <c r="E40" s="137"/>
      <c r="F40" s="137"/>
      <c r="G40" s="137"/>
      <c r="H40" s="137"/>
      <c r="I40" s="137"/>
      <c r="J40" s="137"/>
      <c r="K40" s="137"/>
      <c r="L40" s="167"/>
      <c r="M40" s="29"/>
      <c r="N40" s="5"/>
      <c r="O40" s="26"/>
      <c r="P40" s="27"/>
    </row>
    <row r="41" spans="1:33" ht="15" customHeight="1" x14ac:dyDescent="0.2">
      <c r="A41" s="136"/>
      <c r="B41" s="137"/>
      <c r="C41" s="137"/>
      <c r="D41" s="137"/>
      <c r="E41" s="137"/>
      <c r="F41" s="137"/>
      <c r="G41" s="137"/>
      <c r="H41" s="137"/>
      <c r="I41" s="137"/>
      <c r="J41" s="137"/>
      <c r="K41" s="137"/>
      <c r="L41" s="167"/>
      <c r="M41" s="25" t="s">
        <v>33</v>
      </c>
      <c r="N41" s="26"/>
      <c r="O41" s="26"/>
      <c r="P41" s="27"/>
    </row>
    <row r="42" spans="1:33" ht="14.25" customHeight="1" x14ac:dyDescent="0.2">
      <c r="A42" s="136"/>
      <c r="B42" s="137"/>
      <c r="C42" s="137"/>
      <c r="D42" s="137"/>
      <c r="E42" s="137"/>
      <c r="F42" s="137"/>
      <c r="G42" s="137"/>
      <c r="H42" s="137"/>
      <c r="I42" s="137"/>
      <c r="J42" s="137"/>
      <c r="K42" s="137"/>
      <c r="L42" s="167"/>
      <c r="M42" s="136" t="s">
        <v>127</v>
      </c>
      <c r="N42" s="137"/>
      <c r="O42" s="137"/>
      <c r="P42" s="27"/>
    </row>
    <row r="43" spans="1:33" ht="14.25" customHeight="1" x14ac:dyDescent="0.2">
      <c r="A43" s="136"/>
      <c r="B43" s="137"/>
      <c r="C43" s="137"/>
      <c r="D43" s="137"/>
      <c r="E43" s="137"/>
      <c r="F43" s="137"/>
      <c r="G43" s="137"/>
      <c r="H43" s="137"/>
      <c r="I43" s="137"/>
      <c r="J43" s="137"/>
      <c r="K43" s="137"/>
      <c r="L43" s="167"/>
      <c r="M43" s="25"/>
      <c r="N43" s="26"/>
      <c r="O43" s="26"/>
      <c r="P43" s="27"/>
    </row>
    <row r="44" spans="1:33" ht="14.25" customHeight="1" x14ac:dyDescent="0.2">
      <c r="A44" s="136"/>
      <c r="B44" s="137"/>
      <c r="C44" s="137"/>
      <c r="D44" s="137"/>
      <c r="E44" s="137"/>
      <c r="F44" s="137"/>
      <c r="G44" s="137"/>
      <c r="H44" s="137"/>
      <c r="I44" s="137"/>
      <c r="J44" s="137"/>
      <c r="K44" s="137"/>
      <c r="L44" s="167"/>
      <c r="M44" s="25"/>
      <c r="N44" s="26"/>
      <c r="O44" s="26"/>
      <c r="P44" s="27"/>
    </row>
    <row r="45" spans="1:33" ht="14.25" customHeight="1" x14ac:dyDescent="0.2">
      <c r="A45" s="136"/>
      <c r="B45" s="137"/>
      <c r="C45" s="137"/>
      <c r="D45" s="137"/>
      <c r="E45" s="137"/>
      <c r="F45" s="137"/>
      <c r="G45" s="137"/>
      <c r="H45" s="137"/>
      <c r="I45" s="137"/>
      <c r="J45" s="137"/>
      <c r="K45" s="137"/>
      <c r="L45" s="167"/>
      <c r="M45" s="25"/>
      <c r="N45" s="26"/>
      <c r="O45" s="26"/>
      <c r="P45" s="27"/>
    </row>
    <row r="46" spans="1:33" ht="14.25" customHeight="1" x14ac:dyDescent="0.2">
      <c r="A46" s="136"/>
      <c r="B46" s="137"/>
      <c r="C46" s="137"/>
      <c r="D46" s="137"/>
      <c r="E46" s="137"/>
      <c r="F46" s="137"/>
      <c r="G46" s="137"/>
      <c r="H46" s="137"/>
      <c r="I46" s="137"/>
      <c r="J46" s="137"/>
      <c r="K46" s="137"/>
      <c r="L46" s="167"/>
      <c r="M46" s="25"/>
      <c r="N46" s="26"/>
      <c r="O46" s="26"/>
      <c r="P46" s="27"/>
    </row>
    <row r="47" spans="1:33" ht="96.75" customHeight="1" thickBot="1" x14ac:dyDescent="0.25">
      <c r="A47" s="168"/>
      <c r="B47" s="169"/>
      <c r="C47" s="169"/>
      <c r="D47" s="169"/>
      <c r="E47" s="169"/>
      <c r="F47" s="169"/>
      <c r="G47" s="169"/>
      <c r="H47" s="169"/>
      <c r="I47" s="169"/>
      <c r="J47" s="169"/>
      <c r="K47" s="169"/>
      <c r="L47" s="170"/>
      <c r="M47" s="35"/>
      <c r="N47" s="36"/>
      <c r="O47" s="36"/>
      <c r="P47" s="37"/>
      <c r="V47" s="26"/>
      <c r="W47" s="26"/>
      <c r="X47" s="26"/>
      <c r="Y47" s="26"/>
      <c r="Z47" s="26"/>
      <c r="AA47" s="26"/>
      <c r="AB47" s="26"/>
      <c r="AC47" s="26"/>
      <c r="AD47" s="26"/>
      <c r="AE47" s="26"/>
      <c r="AF47" s="26"/>
      <c r="AG47" s="26"/>
    </row>
    <row r="48" spans="1:33" ht="14.25" customHeight="1" x14ac:dyDescent="0.2">
      <c r="A48" s="3"/>
      <c r="B48" s="3" t="s">
        <v>53</v>
      </c>
      <c r="C48" s="3"/>
      <c r="D48" s="3"/>
      <c r="E48" s="3"/>
      <c r="F48" s="3"/>
      <c r="G48" s="3"/>
      <c r="H48" s="3"/>
      <c r="I48" s="3"/>
      <c r="J48" s="3"/>
      <c r="K48" s="3"/>
      <c r="L48" s="3"/>
      <c r="M48" s="3"/>
      <c r="N48" s="3"/>
      <c r="O48" s="3"/>
      <c r="P48" s="3"/>
      <c r="V48" s="26"/>
      <c r="W48" s="26"/>
      <c r="X48" s="26"/>
      <c r="Y48" s="26"/>
      <c r="Z48" s="26"/>
      <c r="AA48" s="26"/>
      <c r="AB48" s="26"/>
      <c r="AC48" s="26"/>
      <c r="AD48" s="26"/>
      <c r="AE48" s="26"/>
      <c r="AF48" s="26"/>
      <c r="AG48" s="26"/>
    </row>
    <row r="49" spans="1:33" ht="15" customHeight="1" thickBot="1" x14ac:dyDescent="0.25">
      <c r="A49" s="3"/>
      <c r="B49" s="3"/>
      <c r="C49" s="3"/>
      <c r="D49" s="3"/>
      <c r="E49" s="3"/>
      <c r="F49" s="3"/>
      <c r="G49" s="3"/>
      <c r="H49" s="3"/>
      <c r="I49" s="3"/>
      <c r="J49" s="3"/>
      <c r="K49" s="3"/>
      <c r="L49" s="3"/>
      <c r="M49" s="3"/>
      <c r="N49" s="3"/>
      <c r="O49" s="3"/>
      <c r="P49" s="3"/>
      <c r="V49" s="26"/>
      <c r="W49" s="26"/>
      <c r="X49" s="26"/>
      <c r="Y49" s="26"/>
      <c r="Z49" s="26"/>
      <c r="AA49" s="26"/>
      <c r="AB49" s="26"/>
      <c r="AC49" s="26"/>
      <c r="AD49" s="26"/>
      <c r="AE49" s="26"/>
      <c r="AF49" s="26"/>
      <c r="AG49" s="26"/>
    </row>
    <row r="50" spans="1:33" ht="14.45" customHeight="1" thickBot="1" x14ac:dyDescent="0.25">
      <c r="A50" s="161" t="s">
        <v>42</v>
      </c>
      <c r="B50" s="17" t="s">
        <v>1</v>
      </c>
      <c r="C50" s="18"/>
      <c r="D50" s="18"/>
      <c r="E50" s="164">
        <v>42779</v>
      </c>
      <c r="F50" s="165"/>
      <c r="G50" s="3"/>
      <c r="I50" s="3"/>
      <c r="J50" s="3"/>
      <c r="K50" s="3"/>
      <c r="L50" s="3"/>
      <c r="M50" s="3"/>
      <c r="N50" s="3"/>
      <c r="O50" s="3"/>
      <c r="P50" s="3"/>
      <c r="V50" s="26"/>
      <c r="W50" s="26"/>
      <c r="X50" s="26"/>
      <c r="Y50" s="26"/>
      <c r="Z50" s="26"/>
      <c r="AA50" s="26"/>
      <c r="AB50" s="26"/>
      <c r="AC50" s="26"/>
      <c r="AD50" s="26"/>
      <c r="AE50" s="26"/>
      <c r="AF50" s="26"/>
      <c r="AG50" s="26"/>
    </row>
    <row r="51" spans="1:33" ht="14.1" customHeight="1" x14ac:dyDescent="0.2">
      <c r="A51" s="162"/>
      <c r="B51" s="15" t="s">
        <v>10</v>
      </c>
      <c r="C51" s="16"/>
      <c r="D51" s="16"/>
      <c r="E51" s="44"/>
      <c r="F51" s="3"/>
      <c r="G51" s="44" t="s">
        <v>17</v>
      </c>
      <c r="H51" s="38">
        <v>10958</v>
      </c>
      <c r="I51" s="3"/>
      <c r="J51" s="3"/>
      <c r="K51" s="3"/>
      <c r="L51" s="3"/>
      <c r="M51" s="3"/>
      <c r="N51" s="3"/>
      <c r="O51" s="3"/>
      <c r="P51" s="3"/>
      <c r="V51" s="26"/>
      <c r="W51" s="26"/>
      <c r="X51" s="26"/>
      <c r="Y51" s="26"/>
      <c r="Z51" s="26"/>
      <c r="AA51" s="26"/>
      <c r="AB51" s="26"/>
      <c r="AC51" s="26"/>
      <c r="AD51" s="26"/>
      <c r="AE51" s="26"/>
      <c r="AF51" s="26"/>
      <c r="AG51" s="26"/>
    </row>
    <row r="52" spans="1:33" ht="14.1" customHeight="1" x14ac:dyDescent="0.2">
      <c r="A52" s="162"/>
      <c r="B52" s="15" t="s">
        <v>11</v>
      </c>
      <c r="C52" s="16"/>
      <c r="D52" s="16"/>
      <c r="E52" s="41"/>
      <c r="F52" s="3"/>
      <c r="G52" s="41" t="s">
        <v>14</v>
      </c>
      <c r="H52" s="39">
        <v>0</v>
      </c>
      <c r="I52" s="3"/>
      <c r="J52" s="3"/>
      <c r="K52" s="3"/>
      <c r="L52" s="3"/>
      <c r="M52" s="3"/>
      <c r="N52" s="3"/>
      <c r="O52" s="3"/>
      <c r="P52" s="3"/>
      <c r="V52" s="26"/>
      <c r="W52" s="26"/>
      <c r="X52" s="26"/>
      <c r="Y52" s="26"/>
      <c r="Z52" s="26"/>
      <c r="AA52" s="26"/>
      <c r="AB52" s="26"/>
      <c r="AC52" s="26"/>
      <c r="AD52" s="26"/>
      <c r="AE52" s="26"/>
      <c r="AF52" s="26"/>
      <c r="AG52" s="26"/>
    </row>
    <row r="53" spans="1:33" ht="13.5" customHeight="1" x14ac:dyDescent="0.2">
      <c r="A53" s="162"/>
      <c r="B53" s="15" t="s">
        <v>24</v>
      </c>
      <c r="C53" s="16"/>
      <c r="D53" s="16"/>
      <c r="E53" s="48"/>
      <c r="F53" s="3"/>
      <c r="G53" s="41" t="s">
        <v>15</v>
      </c>
      <c r="H53" s="42">
        <v>2</v>
      </c>
      <c r="I53" s="3"/>
      <c r="J53" s="3"/>
      <c r="K53" s="3"/>
      <c r="L53" s="3"/>
      <c r="M53" s="3"/>
      <c r="N53" s="3"/>
      <c r="O53" s="3"/>
      <c r="P53" s="3"/>
      <c r="V53" s="26"/>
      <c r="W53" s="26"/>
      <c r="X53" s="26"/>
      <c r="Y53" s="26"/>
      <c r="Z53" s="26"/>
      <c r="AA53" s="26"/>
      <c r="AB53" s="26"/>
      <c r="AC53" s="26"/>
      <c r="AD53" s="26"/>
      <c r="AE53" s="26"/>
      <c r="AF53" s="26"/>
      <c r="AG53" s="26"/>
    </row>
    <row r="54" spans="1:33" ht="15" customHeight="1" thickBot="1" x14ac:dyDescent="0.25">
      <c r="A54" s="162"/>
      <c r="B54" s="15" t="s">
        <v>12</v>
      </c>
      <c r="C54" s="16"/>
      <c r="D54" s="16"/>
      <c r="E54" s="41"/>
      <c r="F54" s="3"/>
      <c r="G54" s="45" t="s">
        <v>16</v>
      </c>
      <c r="H54" s="40">
        <v>0</v>
      </c>
      <c r="I54" s="3"/>
      <c r="J54" s="3"/>
      <c r="K54" s="3"/>
      <c r="L54" s="3"/>
      <c r="M54" s="3"/>
      <c r="N54" s="3"/>
      <c r="O54" s="3"/>
      <c r="P54" s="3"/>
      <c r="V54" s="26"/>
      <c r="W54" s="26"/>
      <c r="X54" s="26"/>
      <c r="Y54" s="26"/>
      <c r="Z54" s="26"/>
      <c r="AA54" s="26"/>
      <c r="AB54" s="26"/>
      <c r="AC54" s="26"/>
      <c r="AD54" s="26"/>
      <c r="AE54" s="26"/>
      <c r="AF54" s="26"/>
      <c r="AG54" s="26"/>
    </row>
    <row r="55" spans="1:33" ht="14.1" customHeight="1" x14ac:dyDescent="0.2">
      <c r="A55" s="162"/>
      <c r="B55" s="15" t="s">
        <v>13</v>
      </c>
      <c r="C55" s="16"/>
      <c r="D55" s="16"/>
      <c r="E55" s="46">
        <f>+H51+H52+H54</f>
        <v>10958</v>
      </c>
      <c r="F55" s="3"/>
      <c r="G55" s="3"/>
      <c r="H55" s="3"/>
      <c r="I55" s="3"/>
      <c r="J55" s="3"/>
      <c r="K55" s="3"/>
      <c r="L55" s="3"/>
      <c r="M55" s="3"/>
      <c r="N55" s="3"/>
      <c r="O55" s="3"/>
      <c r="P55" s="3"/>
    </row>
    <row r="56" spans="1:33" ht="15" customHeight="1" x14ac:dyDescent="0.2">
      <c r="A56" s="162"/>
      <c r="B56" s="15" t="s">
        <v>6</v>
      </c>
      <c r="C56" s="16"/>
      <c r="D56" s="16"/>
      <c r="E56" s="42" t="s">
        <v>7</v>
      </c>
      <c r="F56" s="3"/>
      <c r="G56" s="3"/>
      <c r="H56" s="3"/>
      <c r="I56" s="3"/>
      <c r="J56" s="3"/>
      <c r="K56" s="3"/>
      <c r="L56" s="3"/>
      <c r="M56" s="3"/>
      <c r="N56" s="3"/>
      <c r="O56" s="3"/>
      <c r="P56" s="3"/>
    </row>
    <row r="57" spans="1:33" ht="15" customHeight="1" thickBot="1" x14ac:dyDescent="0.25">
      <c r="A57" s="162"/>
      <c r="B57" s="19" t="s">
        <v>5</v>
      </c>
      <c r="C57" s="20"/>
      <c r="D57" s="20"/>
      <c r="E57" s="43">
        <v>1018</v>
      </c>
      <c r="F57" s="3"/>
      <c r="G57" s="3"/>
      <c r="H57" s="3"/>
      <c r="I57" s="3"/>
      <c r="J57" s="3"/>
      <c r="K57" s="3"/>
      <c r="L57" s="3"/>
      <c r="M57" s="3"/>
      <c r="N57" s="3"/>
      <c r="O57" s="3"/>
      <c r="P57" s="3"/>
    </row>
    <row r="58" spans="1:33" ht="15" customHeight="1" thickBot="1" x14ac:dyDescent="0.25">
      <c r="A58" s="163"/>
      <c r="B58" s="22" t="s">
        <v>2</v>
      </c>
      <c r="C58" s="23"/>
      <c r="D58" s="23"/>
      <c r="E58" s="164">
        <v>53840</v>
      </c>
      <c r="F58" s="165"/>
      <c r="G58" s="3"/>
      <c r="H58" s="3"/>
      <c r="I58" s="3"/>
      <c r="J58" s="3"/>
      <c r="K58" s="3"/>
      <c r="L58" s="3"/>
      <c r="M58" s="3"/>
      <c r="N58" s="3"/>
      <c r="O58" s="3"/>
      <c r="P58" s="3"/>
    </row>
    <row r="59" spans="1:33" ht="15" customHeight="1" thickBot="1" x14ac:dyDescent="0.25">
      <c r="A59" s="3"/>
      <c r="B59" s="22" t="s">
        <v>54</v>
      </c>
      <c r="C59" s="23"/>
      <c r="D59" s="23"/>
      <c r="E59" s="47">
        <f>+$E$57/$E$55</f>
        <v>9.2900164263551743E-2</v>
      </c>
      <c r="F59" s="3"/>
      <c r="G59" s="3"/>
      <c r="H59" s="3"/>
      <c r="I59" s="3"/>
      <c r="J59" s="3"/>
      <c r="K59" s="3"/>
      <c r="L59" s="3"/>
      <c r="M59" s="3"/>
      <c r="N59" s="3"/>
      <c r="O59" s="3"/>
      <c r="P59" s="3"/>
    </row>
    <row r="60" spans="1:33" ht="15.75" customHeight="1" x14ac:dyDescent="0.2">
      <c r="A60" s="3"/>
      <c r="B60" s="3"/>
      <c r="C60" s="3"/>
      <c r="D60" s="3"/>
      <c r="E60" s="3"/>
      <c r="F60" s="3"/>
      <c r="G60" s="3"/>
      <c r="H60" s="3"/>
      <c r="I60" s="3"/>
      <c r="J60" s="3"/>
      <c r="K60" s="3"/>
      <c r="L60" s="3"/>
      <c r="M60" s="3"/>
      <c r="N60" s="3"/>
      <c r="O60" s="3"/>
      <c r="P60" s="3"/>
    </row>
    <row r="61" spans="1:33" ht="15" thickBot="1" x14ac:dyDescent="0.25">
      <c r="A61" s="3"/>
      <c r="F61" s="3"/>
      <c r="G61" s="3"/>
      <c r="H61" s="3"/>
      <c r="I61" s="3"/>
      <c r="J61" s="3"/>
      <c r="K61" s="3"/>
      <c r="L61" s="3"/>
      <c r="M61" s="3"/>
      <c r="N61" s="3"/>
      <c r="O61" s="3"/>
      <c r="P61" s="3"/>
    </row>
    <row r="62" spans="1:33" x14ac:dyDescent="0.2">
      <c r="A62" s="187" t="s">
        <v>41</v>
      </c>
      <c r="B62" s="134" t="s">
        <v>18</v>
      </c>
      <c r="C62" s="135"/>
      <c r="D62" s="135"/>
      <c r="E62" s="190">
        <v>168379577.09999999</v>
      </c>
      <c r="F62" s="190"/>
      <c r="G62" s="3"/>
      <c r="H62" s="44" t="s">
        <v>22</v>
      </c>
      <c r="I62" s="198">
        <f>+E62/1000000</f>
        <v>168.37957710000001</v>
      </c>
      <c r="J62" s="199"/>
      <c r="K62" s="200"/>
      <c r="L62" s="3"/>
      <c r="M62" s="3"/>
      <c r="N62" s="3"/>
      <c r="O62" s="3"/>
      <c r="P62" s="3"/>
    </row>
    <row r="63" spans="1:33" x14ac:dyDescent="0.2">
      <c r="A63" s="188"/>
      <c r="B63" s="177" t="s">
        <v>19</v>
      </c>
      <c r="C63" s="178"/>
      <c r="D63" s="178"/>
      <c r="E63" s="191">
        <v>0</v>
      </c>
      <c r="F63" s="192"/>
      <c r="G63" s="3"/>
      <c r="H63" s="41" t="s">
        <v>4</v>
      </c>
      <c r="I63" s="201">
        <f t="shared" ref="I63:I64" si="0">+E63/1000000</f>
        <v>0</v>
      </c>
      <c r="J63" s="202"/>
      <c r="K63" s="203"/>
      <c r="L63" s="3"/>
      <c r="M63" s="3"/>
      <c r="N63" s="3"/>
      <c r="O63" s="3"/>
      <c r="P63" s="3"/>
    </row>
    <row r="64" spans="1:33" ht="15" thickBot="1" x14ac:dyDescent="0.25">
      <c r="A64" s="188"/>
      <c r="B64" s="177" t="s">
        <v>20</v>
      </c>
      <c r="C64" s="178"/>
      <c r="D64" s="178"/>
      <c r="E64" s="191">
        <v>0</v>
      </c>
      <c r="F64" s="192"/>
      <c r="G64" s="3"/>
      <c r="H64" s="45" t="s">
        <v>23</v>
      </c>
      <c r="I64" s="204">
        <f t="shared" si="0"/>
        <v>0</v>
      </c>
      <c r="J64" s="205"/>
      <c r="K64" s="206"/>
      <c r="L64" s="3"/>
      <c r="M64" s="3"/>
      <c r="N64" s="3"/>
      <c r="O64" s="3"/>
      <c r="P64" s="3"/>
    </row>
    <row r="65" spans="1:16" x14ac:dyDescent="0.2">
      <c r="A65" s="188"/>
      <c r="B65" s="173" t="s">
        <v>21</v>
      </c>
      <c r="C65" s="174"/>
      <c r="D65" s="174"/>
      <c r="E65" s="193">
        <f>+E62+E63+E64</f>
        <v>168379577.09999999</v>
      </c>
      <c r="F65" s="194"/>
      <c r="G65" s="3"/>
      <c r="H65" s="3"/>
      <c r="I65" s="3"/>
      <c r="J65" s="3"/>
      <c r="K65" s="3"/>
      <c r="L65" s="3"/>
      <c r="M65" s="3"/>
      <c r="N65" s="3"/>
      <c r="O65" s="3"/>
      <c r="P65" s="3"/>
    </row>
    <row r="66" spans="1:16" x14ac:dyDescent="0.2">
      <c r="A66" s="188"/>
      <c r="B66" s="173" t="s">
        <v>3</v>
      </c>
      <c r="C66" s="174"/>
      <c r="D66" s="174"/>
      <c r="E66" s="191">
        <v>4899503.0305263344</v>
      </c>
      <c r="F66" s="192"/>
      <c r="G66" s="3"/>
      <c r="H66" s="3"/>
      <c r="I66" s="3"/>
      <c r="J66" s="3"/>
      <c r="K66" s="3"/>
      <c r="L66" s="3"/>
      <c r="M66" s="3"/>
      <c r="N66" s="3"/>
      <c r="O66" s="3"/>
      <c r="P66" s="3"/>
    </row>
    <row r="67" spans="1:16" ht="15" thickBot="1" x14ac:dyDescent="0.25">
      <c r="A67" s="189"/>
      <c r="B67" s="179" t="s">
        <v>49</v>
      </c>
      <c r="C67" s="180"/>
      <c r="D67" s="181"/>
      <c r="E67" s="195">
        <v>0</v>
      </c>
      <c r="F67" s="196"/>
      <c r="G67" s="3"/>
      <c r="H67" s="3"/>
      <c r="I67" s="3"/>
      <c r="J67" s="3"/>
      <c r="K67" s="3"/>
      <c r="L67" s="3"/>
      <c r="M67" s="3"/>
      <c r="N67" s="3"/>
      <c r="O67" s="3"/>
      <c r="P67" s="3"/>
    </row>
    <row r="68" spans="1:16" ht="15" thickBot="1" x14ac:dyDescent="0.25">
      <c r="A68" s="3"/>
      <c r="B68" s="22" t="s">
        <v>55</v>
      </c>
      <c r="C68" s="23"/>
      <c r="D68" s="23"/>
      <c r="E68" s="47">
        <f>+E66/E65</f>
        <v>2.9097964936784099E-2</v>
      </c>
      <c r="F68" s="3"/>
      <c r="G68" s="3"/>
      <c r="H68" s="3"/>
      <c r="I68" s="3"/>
      <c r="J68" s="3"/>
      <c r="K68" s="3"/>
      <c r="L68" s="3"/>
      <c r="M68" s="3"/>
      <c r="N68" s="3"/>
      <c r="O68" s="3"/>
      <c r="P68" s="3"/>
    </row>
    <row r="69" spans="1:16" ht="15" thickBot="1" x14ac:dyDescent="0.25">
      <c r="A69" s="3"/>
      <c r="B69" s="197"/>
      <c r="C69" s="197"/>
      <c r="D69" s="197"/>
      <c r="E69" s="3"/>
      <c r="F69" s="3"/>
      <c r="G69" s="3"/>
      <c r="H69" s="3"/>
      <c r="I69" s="3"/>
      <c r="J69" s="3"/>
      <c r="K69" s="3"/>
      <c r="L69" s="3"/>
      <c r="M69" s="3"/>
      <c r="N69" s="3"/>
      <c r="O69" s="3"/>
      <c r="P69" s="3"/>
    </row>
    <row r="70" spans="1:16" x14ac:dyDescent="0.2">
      <c r="A70" s="3"/>
      <c r="B70" s="197"/>
      <c r="C70" s="197"/>
      <c r="D70" s="197"/>
      <c r="E70" s="3"/>
      <c r="F70" s="3"/>
      <c r="G70" s="3"/>
      <c r="H70" s="3"/>
      <c r="I70" s="3"/>
      <c r="J70" s="3"/>
      <c r="K70" s="3"/>
      <c r="L70" s="3"/>
      <c r="M70" s="3"/>
      <c r="N70" s="3"/>
      <c r="O70" s="3"/>
      <c r="P70" s="3"/>
    </row>
    <row r="71" spans="1:16" x14ac:dyDescent="0.2">
      <c r="A71" s="3"/>
      <c r="B71" s="3"/>
      <c r="C71" s="3"/>
      <c r="D71" s="3"/>
      <c r="E71" s="3"/>
      <c r="F71" s="3"/>
      <c r="G71" s="3"/>
      <c r="H71" s="3"/>
      <c r="I71" s="3"/>
      <c r="J71" s="3"/>
      <c r="K71" s="3"/>
      <c r="L71" s="3"/>
      <c r="M71" s="3"/>
      <c r="N71" s="3"/>
      <c r="O71" s="3"/>
      <c r="P71" s="3"/>
    </row>
    <row r="72" spans="1:16" x14ac:dyDescent="0.2">
      <c r="A72" s="3"/>
      <c r="B72" s="3"/>
      <c r="C72" s="3"/>
      <c r="D72" s="3"/>
      <c r="E72" s="3"/>
      <c r="F72" s="3"/>
      <c r="G72" s="3"/>
      <c r="H72" s="3"/>
      <c r="I72" s="3"/>
      <c r="J72" s="3"/>
      <c r="K72" s="3"/>
      <c r="L72" s="3"/>
      <c r="M72" s="3"/>
      <c r="N72" s="3"/>
      <c r="O72" s="3"/>
      <c r="P72" s="3"/>
    </row>
    <row r="73" spans="1:16" x14ac:dyDescent="0.2">
      <c r="A73" s="3"/>
      <c r="B73" s="3"/>
      <c r="C73" s="3"/>
      <c r="D73" s="3"/>
      <c r="E73" s="3"/>
      <c r="F73" s="3"/>
      <c r="G73" s="3"/>
      <c r="H73" s="3"/>
      <c r="I73" s="3"/>
      <c r="J73" s="3"/>
      <c r="K73" s="3"/>
      <c r="L73" s="3"/>
      <c r="M73" s="3"/>
      <c r="N73" s="3"/>
      <c r="O73" s="3"/>
      <c r="P73" s="3"/>
    </row>
    <row r="74" spans="1:16" x14ac:dyDescent="0.2">
      <c r="A74" s="3"/>
      <c r="B74" s="3"/>
      <c r="C74" s="3"/>
      <c r="D74" s="3"/>
      <c r="E74" s="3"/>
      <c r="F74" s="3"/>
      <c r="G74" s="3"/>
      <c r="H74" s="3"/>
      <c r="I74" s="3"/>
      <c r="J74" s="3"/>
      <c r="K74" s="3"/>
      <c r="L74" s="3"/>
      <c r="M74" s="3"/>
      <c r="N74" s="3"/>
      <c r="O74" s="3"/>
      <c r="P74" s="3"/>
    </row>
    <row r="75" spans="1:16" x14ac:dyDescent="0.2">
      <c r="A75" s="3"/>
      <c r="B75" s="3"/>
      <c r="C75" s="3"/>
      <c r="D75" s="3"/>
      <c r="E75" s="3"/>
      <c r="F75" s="3"/>
      <c r="G75" s="3"/>
      <c r="H75" s="3"/>
      <c r="I75" s="3"/>
      <c r="J75" s="3"/>
      <c r="K75" s="3"/>
      <c r="L75" s="3"/>
      <c r="M75" s="3"/>
      <c r="N75" s="3"/>
      <c r="O75" s="3"/>
      <c r="P75" s="3"/>
    </row>
    <row r="76" spans="1:16" x14ac:dyDescent="0.2">
      <c r="A76" s="3"/>
      <c r="B76" s="3"/>
      <c r="C76" s="3"/>
      <c r="D76" s="3"/>
      <c r="E76" s="3"/>
      <c r="F76" s="3"/>
      <c r="G76" s="3"/>
      <c r="H76" s="3"/>
      <c r="I76" s="3"/>
      <c r="J76" s="3"/>
      <c r="K76" s="3"/>
      <c r="L76" s="3"/>
      <c r="M76" s="3"/>
      <c r="N76" s="3"/>
      <c r="O76" s="3"/>
      <c r="P76" s="3"/>
    </row>
    <row r="77" spans="1:16" x14ac:dyDescent="0.2">
      <c r="A77" s="3"/>
      <c r="B77" s="3"/>
      <c r="C77" s="3"/>
      <c r="D77" s="3"/>
      <c r="E77" s="3"/>
      <c r="F77" s="3"/>
      <c r="G77" s="3"/>
      <c r="H77" s="3"/>
      <c r="I77" s="3"/>
      <c r="J77" s="3"/>
      <c r="K77" s="3"/>
      <c r="L77" s="3"/>
      <c r="M77" s="3"/>
      <c r="N77" s="3"/>
      <c r="O77" s="3"/>
      <c r="P77" s="3"/>
    </row>
    <row r="78" spans="1:16" x14ac:dyDescent="0.2">
      <c r="A78" s="3"/>
      <c r="B78" s="3"/>
      <c r="C78" s="3"/>
      <c r="D78" s="3"/>
      <c r="E78" s="3"/>
      <c r="F78" s="3"/>
      <c r="G78" s="3"/>
      <c r="H78" s="3"/>
      <c r="I78" s="3"/>
      <c r="J78" s="3"/>
      <c r="K78" s="3"/>
      <c r="L78" s="3"/>
      <c r="M78" s="3"/>
      <c r="N78" s="3"/>
      <c r="O78" s="3"/>
      <c r="P78" s="3"/>
    </row>
    <row r="79" spans="1:16" x14ac:dyDescent="0.2">
      <c r="A79" s="3"/>
      <c r="B79" s="3"/>
      <c r="C79" s="3"/>
      <c r="D79" s="3"/>
      <c r="E79" s="3"/>
      <c r="F79" s="3"/>
      <c r="G79" s="3"/>
      <c r="H79" s="3"/>
      <c r="I79" s="3"/>
      <c r="J79" s="3"/>
      <c r="K79" s="3"/>
      <c r="L79" s="3"/>
      <c r="M79" s="3"/>
      <c r="N79" s="3"/>
      <c r="O79" s="3"/>
      <c r="P79" s="3"/>
    </row>
    <row r="80" spans="1:16" x14ac:dyDescent="0.2">
      <c r="A80" s="3"/>
      <c r="B80" s="3"/>
      <c r="C80" s="3"/>
      <c r="D80" s="3"/>
      <c r="E80" s="3"/>
      <c r="F80" s="3"/>
      <c r="G80" s="3"/>
      <c r="H80" s="3"/>
      <c r="I80" s="3"/>
      <c r="J80" s="3"/>
      <c r="K80" s="3"/>
      <c r="L80" s="3"/>
      <c r="M80" s="3"/>
      <c r="N80" s="3"/>
      <c r="O80" s="3"/>
      <c r="P80" s="3"/>
    </row>
    <row r="81" spans="1:16" x14ac:dyDescent="0.2">
      <c r="A81" s="3"/>
      <c r="B81" s="3"/>
      <c r="C81" s="3"/>
      <c r="D81" s="3"/>
      <c r="E81" s="3"/>
      <c r="F81" s="3"/>
      <c r="G81" s="3"/>
      <c r="H81" s="3"/>
      <c r="I81" s="3"/>
      <c r="J81" s="3"/>
      <c r="K81" s="3"/>
      <c r="L81" s="3"/>
      <c r="M81" s="3"/>
      <c r="N81" s="3"/>
      <c r="O81" s="3"/>
      <c r="P81" s="3"/>
    </row>
    <row r="82" spans="1:16" x14ac:dyDescent="0.2">
      <c r="A82" s="3"/>
      <c r="B82" s="3"/>
      <c r="C82" s="3"/>
      <c r="D82" s="3"/>
      <c r="E82" s="3"/>
      <c r="F82" s="3"/>
      <c r="G82" s="3"/>
      <c r="H82" s="3"/>
      <c r="I82" s="3"/>
      <c r="J82" s="3"/>
      <c r="K82" s="3"/>
      <c r="L82" s="3"/>
      <c r="M82" s="3"/>
      <c r="N82" s="3"/>
      <c r="O82" s="3"/>
      <c r="P82" s="3"/>
    </row>
  </sheetData>
  <mergeCells count="64">
    <mergeCell ref="B69:D69"/>
    <mergeCell ref="B70:D70"/>
    <mergeCell ref="I62:K62"/>
    <mergeCell ref="I63:K63"/>
    <mergeCell ref="I64:K64"/>
    <mergeCell ref="A62:A67"/>
    <mergeCell ref="B62:D62"/>
    <mergeCell ref="E62:F62"/>
    <mergeCell ref="B63:D63"/>
    <mergeCell ref="E63:F63"/>
    <mergeCell ref="B64:D64"/>
    <mergeCell ref="E64:F64"/>
    <mergeCell ref="B65:D65"/>
    <mergeCell ref="E65:F65"/>
    <mergeCell ref="B66:D66"/>
    <mergeCell ref="E66:F66"/>
    <mergeCell ref="B67:D67"/>
    <mergeCell ref="E67:F67"/>
    <mergeCell ref="A50:A58"/>
    <mergeCell ref="E50:F50"/>
    <mergeCell ref="E58:F58"/>
    <mergeCell ref="A33:L47"/>
    <mergeCell ref="G22:G23"/>
    <mergeCell ref="A31:E32"/>
    <mergeCell ref="B29:D29"/>
    <mergeCell ref="B28:D28"/>
    <mergeCell ref="E27:F27"/>
    <mergeCell ref="E26:F26"/>
    <mergeCell ref="B27:D27"/>
    <mergeCell ref="B26:D26"/>
    <mergeCell ref="B30:D30"/>
    <mergeCell ref="E30:F30"/>
    <mergeCell ref="A25:A30"/>
    <mergeCell ref="A15:A23"/>
    <mergeCell ref="E21:F21"/>
    <mergeCell ref="G15:G21"/>
    <mergeCell ref="E15:F15"/>
    <mergeCell ref="B16:D16"/>
    <mergeCell ref="E23:F23"/>
    <mergeCell ref="B15:D15"/>
    <mergeCell ref="B18:D18"/>
    <mergeCell ref="B17:D17"/>
    <mergeCell ref="B23:D23"/>
    <mergeCell ref="G25:G28"/>
    <mergeCell ref="G29:G30"/>
    <mergeCell ref="E25:F25"/>
    <mergeCell ref="B25:D25"/>
    <mergeCell ref="M42:O42"/>
    <mergeCell ref="M31:P32"/>
    <mergeCell ref="M33:O33"/>
    <mergeCell ref="E29:F29"/>
    <mergeCell ref="E28:F28"/>
    <mergeCell ref="K3:P13"/>
    <mergeCell ref="A1:P1"/>
    <mergeCell ref="A3:C3"/>
    <mergeCell ref="D3:I3"/>
    <mergeCell ref="A4:C4"/>
    <mergeCell ref="D4:I4"/>
    <mergeCell ref="A5:C5"/>
    <mergeCell ref="D5:I5"/>
    <mergeCell ref="A6:C6"/>
    <mergeCell ref="D6:I6"/>
    <mergeCell ref="A7:C7"/>
    <mergeCell ref="D7:I7"/>
  </mergeCells>
  <pageMargins left="0.70866141732283472" right="0.70866141732283472" top="0.74803149606299213" bottom="0.74803149606299213" header="0.31496062992125984" footer="0.31496062992125984"/>
  <pageSetup scale="55" orientation="landscape" r:id="rId1"/>
  <headerFooter differentFirst="1">
    <oddHeader>&amp;L&amp;"-,Negrita"Proyecto: “Ley 9292 Desarrollo de Obra Pública Corredor Vial San José - San Ramón y sus radiales, mediante fideicomiso”</oddHeader>
    <oddFooter xml:space="preserve">&amp;L&amp;"Arial,Normal"(4) Estado del proyecto: </oddFooter>
    <firstHeader>&amp;L(1)Fecha informe: 29-02-2020
Periodo que reporta: Febrero 2020&amp;R(2) Tipo de trabajo:
Mejoramiento</firstHeader>
    <firstFooter>&amp;L&amp;"Arial,Normal"(4) Estado del proyecto: En ejecución</firstFooter>
  </headerFooter>
  <rowBreaks count="1" manualBreakCount="1">
    <brk id="47" max="1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R79"/>
  <sheetViews>
    <sheetView view="pageLayout" topLeftCell="A49" zoomScaleNormal="90" workbookViewId="0">
      <selection activeCell="C43" sqref="C43"/>
    </sheetView>
  </sheetViews>
  <sheetFormatPr baseColWidth="10" defaultRowHeight="15" x14ac:dyDescent="0.25"/>
  <cols>
    <col min="1" max="1" width="3.140625" style="30" customWidth="1"/>
    <col min="2" max="7" width="17" style="30" customWidth="1"/>
    <col min="8" max="8" width="17.140625" style="30" customWidth="1"/>
    <col min="9" max="9" width="15" style="30" customWidth="1"/>
  </cols>
  <sheetData>
    <row r="1" spans="1:16" x14ac:dyDescent="0.25">
      <c r="A1" s="30" t="s">
        <v>132</v>
      </c>
    </row>
    <row r="4" spans="1:16" x14ac:dyDescent="0.25">
      <c r="P4" s="6"/>
    </row>
    <row r="6" spans="1:16" x14ac:dyDescent="0.25">
      <c r="P6" s="6"/>
    </row>
    <row r="8" spans="1:16" x14ac:dyDescent="0.25">
      <c r="P8" s="6"/>
    </row>
    <row r="10" spans="1:16" x14ac:dyDescent="0.25">
      <c r="P10" s="6"/>
    </row>
    <row r="12" spans="1:16" x14ac:dyDescent="0.25">
      <c r="P12" s="6"/>
    </row>
    <row r="13" spans="1:16" x14ac:dyDescent="0.25">
      <c r="P13" s="6"/>
    </row>
    <row r="14" spans="1:16" x14ac:dyDescent="0.25">
      <c r="P14" s="6"/>
    </row>
    <row r="15" spans="1:16" x14ac:dyDescent="0.25">
      <c r="P15" s="6"/>
    </row>
    <row r="16" spans="1:16" x14ac:dyDescent="0.25">
      <c r="P16" s="6"/>
    </row>
    <row r="17" spans="16:16" x14ac:dyDescent="0.25">
      <c r="P17" s="6"/>
    </row>
    <row r="18" spans="16:16" x14ac:dyDescent="0.25">
      <c r="P18" s="6"/>
    </row>
    <row r="19" spans="16:16" x14ac:dyDescent="0.25">
      <c r="P19" s="6"/>
    </row>
    <row r="20" spans="16:16" x14ac:dyDescent="0.25">
      <c r="P20" s="6"/>
    </row>
    <row r="21" spans="16:16" x14ac:dyDescent="0.25">
      <c r="P21" s="6"/>
    </row>
    <row r="22" spans="16:16" x14ac:dyDescent="0.25">
      <c r="P22" s="6"/>
    </row>
    <row r="23" spans="16:16" x14ac:dyDescent="0.25">
      <c r="P23" s="6"/>
    </row>
    <row r="24" spans="16:16" x14ac:dyDescent="0.25">
      <c r="P24" s="6"/>
    </row>
    <row r="25" spans="16:16" x14ac:dyDescent="0.25">
      <c r="P25" s="6"/>
    </row>
    <row r="26" spans="16:16" x14ac:dyDescent="0.25">
      <c r="P26" s="6"/>
    </row>
    <row r="27" spans="16:16" x14ac:dyDescent="0.25">
      <c r="P27" s="6"/>
    </row>
    <row r="28" spans="16:16" x14ac:dyDescent="0.25">
      <c r="P28" s="6"/>
    </row>
    <row r="29" spans="16:16" x14ac:dyDescent="0.25">
      <c r="P29" s="6"/>
    </row>
    <row r="30" spans="16:16" x14ac:dyDescent="0.25">
      <c r="P30" s="6"/>
    </row>
    <row r="31" spans="16:16" x14ac:dyDescent="0.25">
      <c r="P31" s="6"/>
    </row>
    <row r="32" spans="16:16" x14ac:dyDescent="0.25">
      <c r="P32" s="6"/>
    </row>
    <row r="33" spans="1:16" x14ac:dyDescent="0.25">
      <c r="P33" s="6"/>
    </row>
    <row r="34" spans="1:16" x14ac:dyDescent="0.25">
      <c r="P34" s="6"/>
    </row>
    <row r="35" spans="1:16" x14ac:dyDescent="0.25">
      <c r="P35" s="6"/>
    </row>
    <row r="36" spans="1:16" x14ac:dyDescent="0.25">
      <c r="A36" s="3" t="s">
        <v>53</v>
      </c>
      <c r="P36" s="6"/>
    </row>
    <row r="37" spans="1:16" x14ac:dyDescent="0.25">
      <c r="A37" s="30" t="s">
        <v>84</v>
      </c>
      <c r="P37" s="6"/>
    </row>
    <row r="38" spans="1:16" ht="30" x14ac:dyDescent="0.25">
      <c r="B38" s="13" t="s">
        <v>133</v>
      </c>
      <c r="C38" s="14" t="s">
        <v>134</v>
      </c>
      <c r="D38" s="14" t="s">
        <v>135</v>
      </c>
      <c r="E38" s="14" t="s">
        <v>136</v>
      </c>
      <c r="F38" s="14"/>
      <c r="G38" s="31"/>
      <c r="H38" s="31"/>
      <c r="P38" s="6"/>
    </row>
    <row r="39" spans="1:16" x14ac:dyDescent="0.25">
      <c r="B39" s="88">
        <v>2019</v>
      </c>
      <c r="C39" s="61">
        <v>3.3</v>
      </c>
      <c r="D39" s="61">
        <v>0.6</v>
      </c>
      <c r="E39" s="61">
        <v>0.8</v>
      </c>
      <c r="F39" s="61"/>
      <c r="G39" s="31"/>
      <c r="H39" s="31"/>
      <c r="P39" s="6"/>
    </row>
    <row r="40" spans="1:16" x14ac:dyDescent="0.25">
      <c r="B40" s="88">
        <v>2020</v>
      </c>
      <c r="C40" s="61">
        <f>+C39+4.2</f>
        <v>7.5</v>
      </c>
      <c r="D40" s="61">
        <f>+D39+0.98</f>
        <v>1.58</v>
      </c>
      <c r="E40" s="62">
        <f>+E39+61.1</f>
        <v>61.9</v>
      </c>
      <c r="F40" s="62"/>
      <c r="G40" s="31"/>
      <c r="H40" s="31"/>
      <c r="P40" s="6"/>
    </row>
    <row r="41" spans="1:16" x14ac:dyDescent="0.25">
      <c r="B41" s="88">
        <v>2021</v>
      </c>
      <c r="C41" s="61">
        <f>7.5+4.2</f>
        <v>11.7</v>
      </c>
      <c r="D41" s="61">
        <f>+D40+0.94</f>
        <v>2.52</v>
      </c>
      <c r="E41" s="62">
        <f>+E40+61.4</f>
        <v>123.3</v>
      </c>
      <c r="F41" s="62"/>
      <c r="G41" s="31"/>
      <c r="H41" s="31"/>
      <c r="P41" s="6"/>
    </row>
    <row r="42" spans="1:16" x14ac:dyDescent="0.25">
      <c r="B42" s="88">
        <v>2022</v>
      </c>
      <c r="C42" s="61">
        <f>+C41+4.2</f>
        <v>15.899999999999999</v>
      </c>
      <c r="D42" s="61">
        <f>+D41+0.81</f>
        <v>3.33</v>
      </c>
      <c r="E42" s="62">
        <f>+E41+25.9</f>
        <v>149.19999999999999</v>
      </c>
      <c r="F42" s="62"/>
      <c r="G42" s="31"/>
      <c r="H42" s="31"/>
      <c r="P42" s="6"/>
    </row>
    <row r="43" spans="1:16" x14ac:dyDescent="0.25">
      <c r="B43" s="33"/>
      <c r="C43" s="65"/>
      <c r="D43" s="33"/>
      <c r="E43" s="65"/>
      <c r="F43" s="65"/>
      <c r="G43" s="31"/>
      <c r="H43" s="31"/>
      <c r="P43" s="6"/>
    </row>
    <row r="44" spans="1:16" x14ac:dyDescent="0.25">
      <c r="B44" s="33"/>
      <c r="C44" s="65"/>
      <c r="D44" s="33"/>
      <c r="E44" s="65"/>
      <c r="F44" s="65"/>
      <c r="G44" s="31"/>
      <c r="H44" s="31"/>
      <c r="P44" s="6"/>
    </row>
    <row r="45" spans="1:16" x14ac:dyDescent="0.25">
      <c r="B45" s="33"/>
      <c r="C45" s="65"/>
      <c r="D45" s="33"/>
      <c r="E45" s="65"/>
      <c r="F45" s="65"/>
      <c r="G45" s="34"/>
      <c r="H45" s="34"/>
      <c r="I45" s="32"/>
      <c r="J45" s="12"/>
      <c r="K45" s="12"/>
      <c r="L45" s="12"/>
      <c r="M45" s="12"/>
      <c r="N45" s="12"/>
      <c r="O45" s="12"/>
      <c r="P45" s="12"/>
    </row>
    <row r="46" spans="1:16" x14ac:dyDescent="0.25">
      <c r="B46" s="33"/>
      <c r="C46" s="65"/>
      <c r="D46" s="33"/>
      <c r="E46" s="33"/>
      <c r="F46" s="33"/>
      <c r="G46" s="34"/>
      <c r="H46" s="34"/>
      <c r="I46" s="32"/>
      <c r="J46" s="12"/>
      <c r="K46" s="12"/>
      <c r="L46" s="12"/>
      <c r="M46" s="12"/>
      <c r="N46" s="12"/>
      <c r="O46" s="12"/>
      <c r="P46" s="12"/>
    </row>
    <row r="47" spans="1:16" x14ac:dyDescent="0.25">
      <c r="B47" s="33"/>
      <c r="C47" s="65"/>
      <c r="D47" s="33"/>
      <c r="E47" s="33"/>
      <c r="F47" s="33"/>
      <c r="G47" s="34"/>
      <c r="H47" s="34"/>
      <c r="I47" s="32"/>
      <c r="J47" s="12"/>
      <c r="K47" s="12"/>
      <c r="L47" s="12"/>
      <c r="M47" s="12"/>
      <c r="N47" s="12"/>
      <c r="O47" s="12"/>
      <c r="P47" s="12"/>
    </row>
    <row r="48" spans="1:16" x14ac:dyDescent="0.25">
      <c r="B48" s="33"/>
      <c r="C48" s="65"/>
      <c r="D48" s="33"/>
      <c r="E48" s="33"/>
      <c r="F48" s="33"/>
      <c r="G48" s="34"/>
      <c r="H48" s="34"/>
      <c r="I48" s="32"/>
      <c r="J48" s="12"/>
      <c r="K48" s="12"/>
      <c r="L48" s="12"/>
      <c r="M48" s="12"/>
      <c r="N48" s="12"/>
      <c r="O48" s="12"/>
      <c r="P48" s="12"/>
    </row>
    <row r="49" spans="1:18" x14ac:dyDescent="0.25">
      <c r="B49" s="33"/>
      <c r="C49" s="33"/>
      <c r="D49" s="33"/>
      <c r="E49" s="33"/>
      <c r="F49" s="33"/>
      <c r="G49" s="34"/>
      <c r="H49" s="34"/>
      <c r="I49" s="32"/>
      <c r="J49" s="12"/>
      <c r="K49" s="12"/>
      <c r="L49" s="12"/>
      <c r="M49" s="12"/>
      <c r="N49" s="12"/>
      <c r="O49" s="12"/>
      <c r="P49" s="12"/>
    </row>
    <row r="50" spans="1:18" x14ac:dyDescent="0.25">
      <c r="B50" s="33"/>
      <c r="C50" s="33"/>
      <c r="D50" s="33"/>
      <c r="E50" s="33"/>
      <c r="F50" s="33"/>
      <c r="G50" s="34"/>
      <c r="H50" s="34"/>
      <c r="I50" s="32"/>
      <c r="J50" s="12"/>
      <c r="K50" s="12"/>
      <c r="L50" s="12"/>
      <c r="M50" s="12"/>
      <c r="N50" s="12"/>
      <c r="O50" s="12"/>
      <c r="P50" s="12"/>
    </row>
    <row r="51" spans="1:18" x14ac:dyDescent="0.25">
      <c r="B51" s="33"/>
      <c r="C51" s="33"/>
      <c r="D51" s="33"/>
      <c r="E51" s="33"/>
      <c r="F51" s="33"/>
      <c r="G51" s="34"/>
      <c r="H51" s="34"/>
      <c r="I51" s="32"/>
      <c r="J51" s="12"/>
      <c r="K51" s="12"/>
      <c r="L51" s="12"/>
      <c r="M51" s="12"/>
      <c r="N51" s="12"/>
      <c r="O51" s="12"/>
      <c r="P51" s="12"/>
    </row>
    <row r="52" spans="1:18" x14ac:dyDescent="0.25">
      <c r="G52" s="34"/>
      <c r="H52" s="34"/>
      <c r="I52" s="32"/>
      <c r="J52" s="12"/>
      <c r="K52" s="12"/>
      <c r="L52" s="12"/>
      <c r="M52" s="12"/>
      <c r="N52" s="12"/>
      <c r="O52" s="12"/>
      <c r="P52" s="12"/>
    </row>
    <row r="53" spans="1:18" x14ac:dyDescent="0.25">
      <c r="G53" s="34"/>
      <c r="H53" s="34"/>
      <c r="I53" s="32"/>
      <c r="J53" s="12"/>
      <c r="K53" s="12"/>
      <c r="L53" s="12"/>
      <c r="M53" s="12"/>
      <c r="N53" s="12"/>
      <c r="O53" s="12"/>
      <c r="P53" s="12"/>
    </row>
    <row r="54" spans="1:18" x14ac:dyDescent="0.25">
      <c r="B54" s="13"/>
      <c r="C54" s="14"/>
      <c r="D54" s="14"/>
      <c r="E54" s="14"/>
      <c r="F54" s="14"/>
      <c r="G54" s="34"/>
      <c r="H54" s="34"/>
      <c r="I54" s="32"/>
      <c r="J54" s="12"/>
      <c r="K54" s="12"/>
      <c r="L54" s="12"/>
      <c r="M54" s="12"/>
      <c r="N54" s="12"/>
      <c r="O54" s="12"/>
      <c r="P54" s="12"/>
    </row>
    <row r="55" spans="1:18" x14ac:dyDescent="0.25">
      <c r="B55" s="59"/>
      <c r="C55" s="60"/>
      <c r="D55" s="60"/>
      <c r="E55" s="60"/>
      <c r="F55" s="60"/>
      <c r="G55" s="34"/>
      <c r="H55" s="34"/>
      <c r="I55" s="32"/>
      <c r="J55" s="12"/>
      <c r="K55" s="12"/>
      <c r="L55" s="12"/>
      <c r="M55" s="12"/>
      <c r="N55" s="12"/>
      <c r="O55" s="12"/>
      <c r="P55" s="12"/>
    </row>
    <row r="56" spans="1:18" x14ac:dyDescent="0.25">
      <c r="B56" s="59"/>
      <c r="C56" s="60"/>
      <c r="D56" s="60"/>
      <c r="E56" s="60"/>
      <c r="F56" s="60"/>
      <c r="G56" s="34"/>
      <c r="H56" s="34"/>
      <c r="I56" s="32"/>
      <c r="J56" s="12"/>
      <c r="K56" s="12"/>
      <c r="L56" s="12"/>
      <c r="M56" s="12"/>
      <c r="N56" s="12"/>
      <c r="O56" s="12"/>
      <c r="P56" s="12"/>
    </row>
    <row r="57" spans="1:18" x14ac:dyDescent="0.25">
      <c r="B57" s="59"/>
      <c r="C57" s="60"/>
      <c r="D57" s="60"/>
      <c r="E57" s="60"/>
      <c r="F57" s="60"/>
      <c r="G57" s="34"/>
      <c r="H57" s="34"/>
      <c r="I57" s="32"/>
      <c r="J57" s="12"/>
      <c r="K57" s="12"/>
      <c r="L57" s="12"/>
      <c r="M57" s="12"/>
      <c r="N57" s="12"/>
      <c r="O57" s="12"/>
      <c r="P57" s="12"/>
    </row>
    <row r="58" spans="1:18" x14ac:dyDescent="0.25">
      <c r="B58" s="59"/>
      <c r="C58" s="60"/>
      <c r="D58" s="60"/>
      <c r="E58" s="60"/>
      <c r="F58" s="60"/>
      <c r="G58" s="34"/>
      <c r="H58" s="34"/>
      <c r="I58" s="32"/>
      <c r="J58" s="12"/>
      <c r="K58" s="12"/>
      <c r="L58" s="12"/>
      <c r="M58" s="12"/>
      <c r="N58" s="12"/>
      <c r="O58" s="12"/>
      <c r="P58" s="12"/>
    </row>
    <row r="59" spans="1:18" x14ac:dyDescent="0.25">
      <c r="B59" s="59"/>
      <c r="C59" s="60"/>
      <c r="D59" s="60"/>
      <c r="E59" s="60"/>
      <c r="F59" s="60"/>
      <c r="G59" s="34"/>
      <c r="H59" s="34"/>
      <c r="I59" s="32"/>
      <c r="J59" s="12"/>
      <c r="K59" s="12"/>
      <c r="L59" s="12"/>
      <c r="M59" s="12"/>
      <c r="N59" s="12"/>
      <c r="O59" s="12"/>
      <c r="P59" s="12"/>
    </row>
    <row r="60" spans="1:18" x14ac:dyDescent="0.25">
      <c r="B60" s="59"/>
      <c r="C60" s="60"/>
      <c r="D60" s="60"/>
      <c r="E60" s="60"/>
      <c r="F60" s="60"/>
      <c r="G60" s="34"/>
      <c r="H60" s="34"/>
      <c r="I60" s="32"/>
      <c r="J60" s="12"/>
      <c r="K60" s="12"/>
      <c r="L60" s="12"/>
      <c r="M60" s="12"/>
      <c r="N60" s="12"/>
      <c r="O60" s="12"/>
      <c r="P60" s="12"/>
      <c r="Q60" s="12"/>
      <c r="R60" s="12"/>
    </row>
    <row r="61" spans="1:18" x14ac:dyDescent="0.25">
      <c r="B61" s="59"/>
      <c r="C61" s="60"/>
      <c r="D61" s="60"/>
      <c r="E61" s="60"/>
      <c r="F61" s="60"/>
      <c r="G61" s="34"/>
      <c r="H61" s="34"/>
      <c r="I61" s="32"/>
      <c r="J61" s="12"/>
      <c r="K61" s="12"/>
      <c r="L61" s="12"/>
      <c r="M61" s="12"/>
      <c r="N61" s="12"/>
      <c r="O61" s="12"/>
      <c r="P61" s="12"/>
      <c r="Q61" s="12"/>
      <c r="R61" s="12"/>
    </row>
    <row r="62" spans="1:18" x14ac:dyDescent="0.25">
      <c r="A62" s="30" t="s">
        <v>85</v>
      </c>
      <c r="B62" s="59"/>
      <c r="C62" s="60"/>
      <c r="D62" s="60"/>
      <c r="E62" s="60"/>
      <c r="F62" s="60"/>
      <c r="I62" s="32"/>
      <c r="O62" s="12"/>
      <c r="P62" s="12"/>
      <c r="Q62" s="12"/>
      <c r="R62" s="12"/>
    </row>
    <row r="63" spans="1:18" x14ac:dyDescent="0.25">
      <c r="B63" s="59"/>
      <c r="C63" s="60"/>
      <c r="D63" s="60"/>
      <c r="E63" s="60"/>
      <c r="F63" s="60"/>
      <c r="I63" s="32"/>
      <c r="O63" s="12"/>
      <c r="P63" s="12"/>
      <c r="Q63" s="12"/>
      <c r="R63" s="12"/>
    </row>
    <row r="64" spans="1:18" x14ac:dyDescent="0.25">
      <c r="B64" s="59"/>
      <c r="C64" s="60"/>
      <c r="D64" s="60"/>
      <c r="E64" s="60"/>
      <c r="F64" s="60"/>
    </row>
    <row r="65" spans="2:14" x14ac:dyDescent="0.25">
      <c r="B65" s="63"/>
      <c r="C65" s="60"/>
      <c r="D65" s="64"/>
      <c r="E65" s="60"/>
      <c r="F65" s="60"/>
    </row>
    <row r="66" spans="2:14" x14ac:dyDescent="0.25">
      <c r="B66" s="64"/>
      <c r="C66" s="64"/>
      <c r="D66" s="64"/>
      <c r="E66" s="64"/>
      <c r="F66" s="64"/>
    </row>
    <row r="67" spans="2:14" x14ac:dyDescent="0.25">
      <c r="B67" s="63"/>
      <c r="C67" s="60"/>
      <c r="D67" s="60"/>
      <c r="E67" s="60"/>
      <c r="F67" s="60"/>
    </row>
    <row r="68" spans="2:14" x14ac:dyDescent="0.25">
      <c r="B68" s="64"/>
      <c r="C68" s="64"/>
      <c r="D68" s="64"/>
      <c r="E68" s="64"/>
      <c r="F68" s="64"/>
    </row>
    <row r="69" spans="2:14" x14ac:dyDescent="0.25">
      <c r="B69" s="64"/>
      <c r="C69" s="64"/>
      <c r="D69" s="64"/>
      <c r="E69" s="64"/>
      <c r="F69" s="64"/>
    </row>
    <row r="70" spans="2:14" x14ac:dyDescent="0.25">
      <c r="B70" s="64"/>
      <c r="C70" s="64"/>
      <c r="D70" s="64"/>
      <c r="E70" s="64"/>
      <c r="F70" s="64"/>
    </row>
    <row r="71" spans="2:14" x14ac:dyDescent="0.25">
      <c r="B71" s="64"/>
      <c r="C71" s="64"/>
      <c r="D71" s="64"/>
      <c r="E71" s="64"/>
      <c r="F71" s="64"/>
    </row>
    <row r="72" spans="2:14" x14ac:dyDescent="0.25">
      <c r="B72" s="64"/>
      <c r="C72" s="64"/>
      <c r="D72" s="64"/>
      <c r="E72" s="64"/>
      <c r="F72" s="64"/>
    </row>
    <row r="73" spans="2:14" x14ac:dyDescent="0.25">
      <c r="B73" s="64"/>
      <c r="C73" s="64"/>
      <c r="D73" s="64"/>
      <c r="E73" s="64"/>
      <c r="F73" s="64"/>
    </row>
    <row r="74" spans="2:14" x14ac:dyDescent="0.25">
      <c r="B74" s="64"/>
      <c r="C74" s="64"/>
      <c r="D74" s="64"/>
      <c r="E74" s="64"/>
      <c r="F74" s="64"/>
      <c r="J74" s="30"/>
      <c r="K74" s="34"/>
      <c r="L74" s="30"/>
      <c r="M74" s="34"/>
      <c r="N74" s="34"/>
    </row>
    <row r="75" spans="2:14" x14ac:dyDescent="0.25">
      <c r="B75" s="64"/>
      <c r="C75" s="64"/>
      <c r="D75" s="64"/>
      <c r="E75" s="64"/>
      <c r="F75" s="64"/>
    </row>
    <row r="76" spans="2:14" x14ac:dyDescent="0.25">
      <c r="B76" s="64"/>
      <c r="C76" s="64"/>
      <c r="D76" s="64"/>
      <c r="E76" s="64"/>
      <c r="F76" s="64"/>
      <c r="G76" s="31"/>
      <c r="H76" s="31"/>
    </row>
    <row r="77" spans="2:14" x14ac:dyDescent="0.25">
      <c r="B77" s="64"/>
      <c r="C77" s="64"/>
      <c r="D77" s="64"/>
      <c r="E77" s="64"/>
      <c r="F77" s="64"/>
    </row>
    <row r="78" spans="2:14" x14ac:dyDescent="0.25">
      <c r="B78" s="64"/>
      <c r="C78" s="64"/>
      <c r="D78" s="64"/>
      <c r="E78" s="64"/>
      <c r="F78" s="64"/>
    </row>
    <row r="79" spans="2:14" x14ac:dyDescent="0.25">
      <c r="B79" s="64"/>
      <c r="C79" s="64"/>
      <c r="D79" s="64"/>
      <c r="E79" s="64"/>
      <c r="F79" s="64"/>
    </row>
  </sheetData>
  <pageMargins left="0.7" right="0.7" top="0.75" bottom="0.75" header="0.3" footer="0.3"/>
  <pageSetup orientation="landscape" r:id="rId1"/>
  <headerFooter>
    <oddHeader xml:space="preserve">&amp;L(1)Fecha informe:
Periodo que reporta: Febrero 2020&amp;R(2) Tipo de trabajo:
</oddHeader>
    <oddFooter xml:space="preserve">&amp;L(6) Estado del proyecto: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O41"/>
  <sheetViews>
    <sheetView showGridLines="0" topLeftCell="A20" zoomScaleNormal="100" workbookViewId="0">
      <selection activeCell="D29" sqref="D29"/>
    </sheetView>
  </sheetViews>
  <sheetFormatPr baseColWidth="10" defaultColWidth="9.140625" defaultRowHeight="19.5" customHeight="1" x14ac:dyDescent="0.25"/>
  <cols>
    <col min="1" max="1" width="3.7109375" style="66" customWidth="1"/>
    <col min="2" max="2" width="15.5703125" style="66" customWidth="1"/>
    <col min="3" max="3" width="35.7109375" style="66" customWidth="1"/>
    <col min="4" max="4" width="13.28515625" style="66" customWidth="1"/>
    <col min="5" max="5" width="12.28515625" style="66" hidden="1" customWidth="1"/>
    <col min="6" max="6" width="12.5703125" style="66" customWidth="1"/>
    <col min="7" max="7" width="11.28515625" style="66" customWidth="1"/>
    <col min="8" max="11" width="9.140625" style="66"/>
    <col min="12" max="12" width="10.7109375" style="66" customWidth="1"/>
    <col min="13" max="13" width="10.28515625" style="66" customWidth="1"/>
    <col min="14" max="14" width="9.5703125" style="66" customWidth="1"/>
    <col min="15" max="16384" width="9.140625" style="66"/>
  </cols>
  <sheetData>
    <row r="1" spans="1:15" ht="19.5" customHeight="1" x14ac:dyDescent="0.25">
      <c r="A1" s="67"/>
      <c r="B1" s="69" t="s">
        <v>132</v>
      </c>
      <c r="C1" s="67"/>
      <c r="D1" s="67"/>
      <c r="E1" s="67"/>
      <c r="F1" s="67"/>
      <c r="G1" s="67"/>
      <c r="H1" s="67"/>
      <c r="I1" s="67"/>
      <c r="J1" s="67"/>
      <c r="K1" s="67"/>
      <c r="L1" s="67"/>
      <c r="M1" s="67"/>
      <c r="N1" s="67"/>
      <c r="O1" s="74"/>
    </row>
    <row r="2" spans="1:15" ht="28.5" customHeight="1" x14ac:dyDescent="0.25">
      <c r="A2" s="67"/>
      <c r="B2" s="68" t="s">
        <v>87</v>
      </c>
      <c r="C2" s="67"/>
      <c r="D2" s="67"/>
      <c r="E2" s="67"/>
      <c r="F2" s="67"/>
      <c r="G2" s="67"/>
      <c r="H2" s="67"/>
      <c r="I2" s="67"/>
      <c r="J2" s="67"/>
      <c r="K2" s="67"/>
      <c r="L2" s="67"/>
      <c r="M2" s="67"/>
      <c r="N2" s="67"/>
      <c r="O2" s="74"/>
    </row>
    <row r="3" spans="1:15" ht="19.5" customHeight="1" x14ac:dyDescent="0.25">
      <c r="A3" s="70"/>
      <c r="B3" s="70"/>
      <c r="C3" s="70"/>
      <c r="D3" s="70"/>
      <c r="E3" s="70"/>
      <c r="F3" s="70"/>
      <c r="G3" s="70"/>
      <c r="H3" s="70"/>
      <c r="I3" s="70"/>
      <c r="J3" s="70"/>
      <c r="K3" s="70"/>
      <c r="L3" s="70"/>
      <c r="M3" s="70"/>
      <c r="N3" s="70"/>
      <c r="O3" s="70"/>
    </row>
    <row r="4" spans="1:15" ht="19.5" hidden="1" customHeight="1" x14ac:dyDescent="0.25">
      <c r="A4" s="70"/>
      <c r="B4" s="70"/>
      <c r="C4" s="70"/>
      <c r="D4" s="70"/>
      <c r="E4" s="70"/>
      <c r="F4" s="70"/>
      <c r="G4" s="70"/>
      <c r="H4" s="70"/>
      <c r="I4" s="70"/>
      <c r="J4" s="70"/>
      <c r="K4" s="70"/>
      <c r="L4" s="70"/>
      <c r="M4" s="70"/>
      <c r="N4" s="70"/>
      <c r="O4" s="70"/>
    </row>
    <row r="5" spans="1:15" ht="19.5" hidden="1" customHeight="1" x14ac:dyDescent="0.25">
      <c r="A5" s="70"/>
      <c r="B5" s="70"/>
      <c r="C5" s="70"/>
      <c r="D5" s="70"/>
      <c r="E5" s="70"/>
      <c r="F5" s="70"/>
      <c r="G5" s="70"/>
      <c r="H5" s="70"/>
      <c r="I5" s="70"/>
      <c r="J5" s="70"/>
      <c r="K5" s="70"/>
      <c r="L5" s="70"/>
      <c r="M5" s="70"/>
      <c r="N5" s="70"/>
      <c r="O5" s="70"/>
    </row>
    <row r="6" spans="1:15" ht="19.5" hidden="1" customHeight="1" x14ac:dyDescent="0.25">
      <c r="A6" s="70"/>
      <c r="B6" s="70"/>
      <c r="C6" s="70"/>
      <c r="D6" s="70"/>
      <c r="E6" s="70"/>
      <c r="F6" s="70"/>
      <c r="G6" s="70"/>
      <c r="H6" s="70"/>
      <c r="I6" s="70"/>
      <c r="J6" s="70"/>
      <c r="K6" s="70"/>
      <c r="L6" s="70"/>
      <c r="M6" s="70"/>
      <c r="N6" s="70"/>
      <c r="O6" s="70"/>
    </row>
    <row r="7" spans="1:15" ht="19.5" hidden="1" customHeight="1" x14ac:dyDescent="0.25">
      <c r="A7" s="70"/>
      <c r="B7" s="70"/>
      <c r="C7" s="70"/>
      <c r="D7" s="70"/>
      <c r="E7" s="70"/>
      <c r="F7" s="71"/>
      <c r="G7" s="70"/>
      <c r="H7" s="70"/>
      <c r="I7" s="70"/>
      <c r="J7" s="70"/>
      <c r="K7" s="70"/>
      <c r="L7" s="70"/>
      <c r="M7" s="70"/>
      <c r="N7" s="70"/>
      <c r="O7" s="70"/>
    </row>
    <row r="8" spans="1:15" ht="19.5" hidden="1" customHeight="1" x14ac:dyDescent="0.25">
      <c r="A8" s="70"/>
      <c r="B8" s="70"/>
      <c r="C8" s="70"/>
      <c r="D8" s="70"/>
      <c r="E8" s="70"/>
      <c r="F8" s="71"/>
      <c r="G8" s="70"/>
      <c r="H8" s="70"/>
      <c r="I8" s="70"/>
      <c r="J8" s="70"/>
      <c r="K8" s="70"/>
      <c r="L8" s="70"/>
      <c r="M8" s="70"/>
      <c r="N8" s="70"/>
      <c r="O8" s="70"/>
    </row>
    <row r="9" spans="1:15" ht="19.5" hidden="1" customHeight="1" x14ac:dyDescent="0.25">
      <c r="A9" s="70"/>
      <c r="B9" s="70"/>
      <c r="C9" s="70"/>
      <c r="D9" s="70"/>
      <c r="E9" s="70"/>
      <c r="F9" s="71"/>
      <c r="G9" s="70"/>
      <c r="H9" s="70"/>
      <c r="I9" s="70"/>
      <c r="J9" s="70"/>
      <c r="K9" s="70"/>
      <c r="L9" s="70"/>
      <c r="M9" s="70"/>
      <c r="N9" s="70"/>
      <c r="O9" s="70"/>
    </row>
    <row r="10" spans="1:15" ht="19.5" hidden="1" customHeight="1" x14ac:dyDescent="0.25">
      <c r="A10" s="70"/>
      <c r="B10" s="70"/>
      <c r="C10" s="70"/>
      <c r="D10" s="70"/>
      <c r="E10" s="70"/>
      <c r="F10" s="71"/>
      <c r="G10" s="70"/>
      <c r="H10" s="70"/>
      <c r="I10" s="70"/>
      <c r="J10" s="70"/>
      <c r="K10" s="70"/>
      <c r="L10" s="70"/>
      <c r="M10" s="70"/>
      <c r="N10" s="70"/>
      <c r="O10" s="70"/>
    </row>
    <row r="11" spans="1:15" ht="19.5" hidden="1" customHeight="1" x14ac:dyDescent="0.25">
      <c r="A11" s="70"/>
      <c r="B11" s="70"/>
      <c r="C11" s="70"/>
      <c r="D11" s="70"/>
      <c r="E11" s="70"/>
      <c r="F11" s="71"/>
      <c r="G11" s="70"/>
      <c r="H11" s="70"/>
      <c r="I11" s="70"/>
      <c r="J11" s="70"/>
      <c r="K11" s="70"/>
      <c r="L11" s="70"/>
      <c r="M11" s="70"/>
      <c r="N11" s="70"/>
      <c r="O11" s="70"/>
    </row>
    <row r="12" spans="1:15" ht="19.5" hidden="1" customHeight="1" x14ac:dyDescent="0.25">
      <c r="A12" s="70"/>
      <c r="B12" s="70"/>
      <c r="C12" s="70"/>
      <c r="D12" s="70"/>
      <c r="E12" s="70"/>
      <c r="F12" s="71"/>
      <c r="G12" s="70"/>
      <c r="H12" s="70"/>
      <c r="I12" s="70"/>
      <c r="J12" s="70"/>
      <c r="K12" s="70"/>
      <c r="L12" s="70"/>
      <c r="M12" s="70"/>
      <c r="N12" s="70"/>
      <c r="O12" s="70"/>
    </row>
    <row r="13" spans="1:15" ht="19.5" hidden="1" customHeight="1" x14ac:dyDescent="0.2">
      <c r="A13" s="70"/>
      <c r="B13" s="70"/>
      <c r="C13" s="70"/>
      <c r="D13" s="70"/>
      <c r="E13" s="70"/>
      <c r="F13" s="71"/>
      <c r="G13" s="70"/>
      <c r="H13" s="70"/>
      <c r="I13" s="72"/>
      <c r="J13" s="70"/>
      <c r="K13" s="72"/>
      <c r="L13" s="70"/>
      <c r="M13" s="72"/>
      <c r="N13" s="73"/>
      <c r="O13" s="70"/>
    </row>
    <row r="14" spans="1:15" ht="19.5" hidden="1" customHeight="1" x14ac:dyDescent="0.2">
      <c r="A14" s="70"/>
      <c r="B14" s="70"/>
      <c r="C14" s="70"/>
      <c r="D14" s="70"/>
      <c r="E14" s="70"/>
      <c r="F14" s="71"/>
      <c r="G14" s="70"/>
      <c r="H14" s="70"/>
      <c r="I14" s="72"/>
      <c r="J14" s="70"/>
      <c r="K14" s="72"/>
      <c r="L14" s="70"/>
      <c r="M14" s="72"/>
      <c r="N14" s="73"/>
      <c r="O14" s="70"/>
    </row>
    <row r="15" spans="1:15" ht="19.5" hidden="1" customHeight="1" x14ac:dyDescent="0.2">
      <c r="A15" s="70"/>
      <c r="B15" s="70"/>
      <c r="C15" s="70"/>
      <c r="D15" s="70"/>
      <c r="E15" s="70"/>
      <c r="F15" s="71"/>
      <c r="G15" s="70"/>
      <c r="H15" s="70"/>
      <c r="I15" s="72"/>
      <c r="J15" s="70"/>
      <c r="K15" s="72"/>
      <c r="L15" s="70"/>
      <c r="M15" s="72"/>
      <c r="N15" s="73"/>
      <c r="O15" s="70"/>
    </row>
    <row r="16" spans="1:15" ht="19.5" hidden="1" customHeight="1" x14ac:dyDescent="0.2">
      <c r="A16" s="70"/>
      <c r="B16" s="70"/>
      <c r="C16" s="70"/>
      <c r="D16" s="70"/>
      <c r="E16" s="70"/>
      <c r="F16" s="71"/>
      <c r="G16" s="70"/>
      <c r="H16" s="70"/>
      <c r="I16" s="72"/>
      <c r="J16" s="70"/>
      <c r="K16" s="72"/>
      <c r="L16" s="70"/>
      <c r="M16" s="72"/>
      <c r="N16" s="73"/>
      <c r="O16" s="70"/>
    </row>
    <row r="17" spans="1:15" ht="19.5" customHeight="1" thickBot="1" x14ac:dyDescent="0.25">
      <c r="A17" s="70"/>
      <c r="B17" s="70"/>
      <c r="C17" s="70"/>
      <c r="D17" s="70"/>
      <c r="E17" s="70"/>
      <c r="F17" s="70"/>
      <c r="G17" s="70"/>
      <c r="H17" s="70"/>
      <c r="I17" s="72"/>
      <c r="J17" s="70"/>
      <c r="K17" s="72"/>
      <c r="L17" s="70"/>
      <c r="M17" s="72"/>
      <c r="N17" s="73"/>
      <c r="O17" s="70"/>
    </row>
    <row r="18" spans="1:15" ht="24" customHeight="1" x14ac:dyDescent="0.2">
      <c r="A18" s="70"/>
      <c r="B18" s="78" t="s">
        <v>93</v>
      </c>
      <c r="C18" s="79"/>
      <c r="D18" s="80"/>
      <c r="E18" s="70"/>
      <c r="F18" s="70"/>
      <c r="G18" s="70"/>
      <c r="H18" s="70"/>
      <c r="I18" s="72"/>
      <c r="J18" s="70"/>
      <c r="K18" s="72"/>
      <c r="L18" s="70"/>
      <c r="M18" s="72"/>
      <c r="N18" s="73"/>
      <c r="O18" s="70"/>
    </row>
    <row r="19" spans="1:15" ht="24" customHeight="1" x14ac:dyDescent="0.2">
      <c r="A19" s="70"/>
      <c r="B19" s="81" t="s">
        <v>88</v>
      </c>
      <c r="C19" s="82" t="s">
        <v>89</v>
      </c>
      <c r="D19" s="83" t="s">
        <v>90</v>
      </c>
      <c r="E19" s="70" t="s">
        <v>91</v>
      </c>
      <c r="F19" s="70"/>
      <c r="G19" s="70"/>
      <c r="H19" s="70"/>
      <c r="I19" s="72"/>
      <c r="J19" s="70"/>
      <c r="K19" s="72"/>
      <c r="L19" s="71"/>
      <c r="M19" s="72"/>
      <c r="N19" s="73"/>
      <c r="O19" s="70"/>
    </row>
    <row r="20" spans="1:15" ht="12.75" x14ac:dyDescent="0.2">
      <c r="A20" s="70"/>
      <c r="B20" s="84">
        <v>42108</v>
      </c>
      <c r="C20" s="82" t="s">
        <v>137</v>
      </c>
      <c r="D20" s="83">
        <v>20</v>
      </c>
      <c r="E20" s="70">
        <f>1</f>
        <v>1</v>
      </c>
      <c r="F20" s="70"/>
      <c r="G20" s="70"/>
      <c r="H20" s="70"/>
      <c r="I20" s="72"/>
      <c r="J20" s="70"/>
      <c r="K20" s="72"/>
      <c r="L20" s="70"/>
      <c r="M20" s="72"/>
      <c r="N20" s="73"/>
      <c r="O20" s="70"/>
    </row>
    <row r="21" spans="1:15" ht="12.75" x14ac:dyDescent="0.2">
      <c r="A21" s="70"/>
      <c r="B21" s="84">
        <v>42719</v>
      </c>
      <c r="C21" s="82" t="s">
        <v>138</v>
      </c>
      <c r="D21" s="83">
        <v>15</v>
      </c>
      <c r="E21" s="70">
        <f>1</f>
        <v>1</v>
      </c>
      <c r="F21" s="70"/>
      <c r="G21" s="70"/>
      <c r="H21" s="70"/>
      <c r="I21" s="72"/>
      <c r="J21" s="70"/>
      <c r="K21" s="72"/>
      <c r="L21" s="71"/>
      <c r="M21" s="72"/>
      <c r="N21" s="73"/>
      <c r="O21" s="70"/>
    </row>
    <row r="22" spans="1:15" ht="12.75" x14ac:dyDescent="0.2">
      <c r="A22" s="70"/>
      <c r="B22" s="84">
        <v>43020</v>
      </c>
      <c r="C22" s="82" t="s">
        <v>139</v>
      </c>
      <c r="D22" s="83">
        <v>10</v>
      </c>
      <c r="E22" s="70">
        <f>1</f>
        <v>1</v>
      </c>
      <c r="F22" s="70"/>
      <c r="G22" s="70"/>
      <c r="H22" s="70"/>
      <c r="I22" s="72"/>
      <c r="J22" s="70"/>
      <c r="K22" s="72"/>
      <c r="L22" s="70"/>
      <c r="M22" s="72"/>
      <c r="N22" s="73"/>
      <c r="O22" s="70"/>
    </row>
    <row r="23" spans="1:15" ht="12.75" x14ac:dyDescent="0.2">
      <c r="A23" s="70"/>
      <c r="B23" s="84">
        <v>43082</v>
      </c>
      <c r="C23" s="82" t="s">
        <v>140</v>
      </c>
      <c r="D23" s="83">
        <v>-5</v>
      </c>
      <c r="E23" s="70">
        <f>1</f>
        <v>1</v>
      </c>
      <c r="F23" s="70"/>
      <c r="G23" s="70"/>
      <c r="H23" s="70"/>
      <c r="I23" s="72"/>
      <c r="J23" s="70"/>
      <c r="K23" s="72"/>
      <c r="L23" s="70"/>
      <c r="M23" s="72"/>
      <c r="N23" s="73"/>
      <c r="O23" s="70"/>
    </row>
    <row r="24" spans="1:15" ht="12.75" x14ac:dyDescent="0.2">
      <c r="A24" s="70"/>
      <c r="B24" s="84">
        <v>43425</v>
      </c>
      <c r="C24" s="82" t="s">
        <v>143</v>
      </c>
      <c r="D24" s="86">
        <v>20</v>
      </c>
      <c r="E24" s="75">
        <f>1</f>
        <v>1</v>
      </c>
      <c r="F24" s="70"/>
      <c r="G24" s="70"/>
      <c r="H24" s="70"/>
      <c r="I24" s="72"/>
      <c r="J24" s="70"/>
      <c r="K24" s="72"/>
      <c r="L24" s="70"/>
      <c r="M24" s="72"/>
      <c r="N24" s="73"/>
      <c r="O24" s="70"/>
    </row>
    <row r="25" spans="1:15" ht="12.75" x14ac:dyDescent="0.2">
      <c r="A25" s="70"/>
      <c r="B25" s="84">
        <v>43872</v>
      </c>
      <c r="C25" s="82" t="s">
        <v>163</v>
      </c>
      <c r="D25" s="83">
        <v>10</v>
      </c>
      <c r="E25" s="70">
        <f>1</f>
        <v>1</v>
      </c>
      <c r="F25" s="70"/>
      <c r="G25" s="70"/>
      <c r="H25" s="70"/>
      <c r="I25" s="72"/>
      <c r="J25" s="70"/>
      <c r="K25" s="72"/>
      <c r="L25" s="70"/>
      <c r="M25" s="72"/>
      <c r="N25" s="73"/>
      <c r="O25" s="70"/>
    </row>
    <row r="26" spans="1:15" ht="19.5" customHeight="1" x14ac:dyDescent="0.2">
      <c r="A26" s="70"/>
      <c r="B26" s="85">
        <v>43866</v>
      </c>
      <c r="C26" s="82" t="s">
        <v>162</v>
      </c>
      <c r="D26" s="86">
        <v>5</v>
      </c>
      <c r="E26" s="75">
        <f>1</f>
        <v>1</v>
      </c>
      <c r="F26" s="70"/>
      <c r="G26" s="70"/>
      <c r="H26" s="70"/>
      <c r="I26" s="72"/>
      <c r="J26" s="70"/>
      <c r="K26" s="72"/>
      <c r="L26" s="70"/>
      <c r="M26" s="72"/>
      <c r="N26" s="73"/>
      <c r="O26" s="70"/>
    </row>
    <row r="27" spans="1:15" ht="19.5" customHeight="1" x14ac:dyDescent="0.2">
      <c r="A27" s="70"/>
      <c r="B27" s="84">
        <v>43882</v>
      </c>
      <c r="C27" s="82" t="s">
        <v>141</v>
      </c>
      <c r="D27" s="83">
        <v>-10</v>
      </c>
      <c r="E27" s="70">
        <f>1</f>
        <v>1</v>
      </c>
      <c r="F27" s="70"/>
      <c r="G27" s="70"/>
      <c r="H27" s="70"/>
      <c r="I27" s="72"/>
      <c r="J27" s="70"/>
      <c r="K27" s="72"/>
      <c r="L27" s="70"/>
      <c r="M27" s="72"/>
      <c r="N27" s="73"/>
      <c r="O27" s="70"/>
    </row>
    <row r="28" spans="1:15" ht="19.5" customHeight="1" x14ac:dyDescent="0.2">
      <c r="A28" s="70"/>
      <c r="B28" s="84">
        <v>44008</v>
      </c>
      <c r="C28" s="82" t="s">
        <v>142</v>
      </c>
      <c r="D28" s="83">
        <v>20</v>
      </c>
      <c r="E28" s="70">
        <f>1</f>
        <v>1</v>
      </c>
      <c r="F28" s="70"/>
      <c r="G28" s="70"/>
      <c r="H28" s="70"/>
      <c r="I28" s="72"/>
      <c r="J28" s="70"/>
      <c r="K28" s="72"/>
      <c r="L28" s="70"/>
      <c r="M28" s="72"/>
      <c r="N28" s="73"/>
      <c r="O28" s="70"/>
    </row>
    <row r="29" spans="1:15" ht="19.5" customHeight="1" x14ac:dyDescent="0.25">
      <c r="A29" s="70"/>
      <c r="B29" s="84"/>
      <c r="C29" s="91"/>
      <c r="D29" s="83"/>
      <c r="E29" s="75">
        <f>1</f>
        <v>1</v>
      </c>
      <c r="F29" s="70"/>
      <c r="G29" s="70"/>
      <c r="H29" s="70"/>
      <c r="I29" s="70"/>
      <c r="J29" s="70"/>
      <c r="K29" s="70"/>
      <c r="L29" s="70"/>
      <c r="M29" s="70"/>
      <c r="N29" s="70"/>
      <c r="O29" s="70"/>
    </row>
    <row r="30" spans="1:15" ht="19.5" customHeight="1" x14ac:dyDescent="0.25">
      <c r="A30" s="70"/>
      <c r="B30" s="84"/>
      <c r="C30" s="91"/>
      <c r="D30" s="86"/>
      <c r="E30" s="75">
        <f>1</f>
        <v>1</v>
      </c>
      <c r="F30" s="70"/>
      <c r="G30" s="70"/>
      <c r="H30" s="70"/>
      <c r="I30" s="70"/>
      <c r="J30" s="70"/>
      <c r="K30" s="70"/>
      <c r="L30" s="70"/>
      <c r="M30" s="70"/>
      <c r="N30" s="70"/>
      <c r="O30" s="70"/>
    </row>
    <row r="31" spans="1:15" ht="19.5" customHeight="1" x14ac:dyDescent="0.25">
      <c r="A31" s="70"/>
      <c r="B31" s="84"/>
      <c r="C31" s="91"/>
      <c r="D31" s="83"/>
      <c r="E31" s="75">
        <f>1</f>
        <v>1</v>
      </c>
      <c r="F31" s="70"/>
      <c r="G31" s="70"/>
      <c r="H31" s="70"/>
      <c r="I31" s="70"/>
      <c r="J31" s="70"/>
      <c r="K31" s="70"/>
      <c r="L31" s="70"/>
      <c r="M31" s="70"/>
      <c r="N31" s="70"/>
      <c r="O31" s="70"/>
    </row>
    <row r="32" spans="1:15" ht="19.5" customHeight="1" x14ac:dyDescent="0.25">
      <c r="A32" s="70"/>
      <c r="B32" s="84"/>
      <c r="C32" s="91"/>
      <c r="D32" s="86"/>
      <c r="E32" s="75">
        <f>1</f>
        <v>1</v>
      </c>
      <c r="F32" s="70"/>
      <c r="G32" s="70"/>
      <c r="H32" s="70"/>
      <c r="I32" s="70"/>
      <c r="J32" s="70"/>
      <c r="K32" s="70"/>
      <c r="L32" s="70"/>
      <c r="M32" s="70"/>
      <c r="N32" s="70"/>
      <c r="O32" s="70"/>
    </row>
    <row r="33" spans="1:15" ht="19.5" customHeight="1" x14ac:dyDescent="0.25">
      <c r="A33" s="70"/>
      <c r="B33" s="84"/>
      <c r="C33" s="91"/>
      <c r="D33" s="83"/>
      <c r="E33" s="75">
        <f>1</f>
        <v>1</v>
      </c>
      <c r="F33" s="70"/>
      <c r="G33" s="70"/>
      <c r="H33" s="70"/>
      <c r="I33" s="70"/>
      <c r="J33" s="70"/>
      <c r="K33" s="70"/>
      <c r="L33" s="70"/>
      <c r="M33" s="70"/>
      <c r="N33" s="70"/>
      <c r="O33" s="70"/>
    </row>
    <row r="34" spans="1:15" ht="19.5" customHeight="1" x14ac:dyDescent="0.25">
      <c r="A34" s="70"/>
      <c r="B34" s="84"/>
      <c r="C34" s="91"/>
      <c r="D34" s="86"/>
      <c r="E34" s="75">
        <f>1</f>
        <v>1</v>
      </c>
      <c r="F34" s="70"/>
      <c r="G34" s="70"/>
      <c r="H34" s="70"/>
      <c r="I34" s="70"/>
      <c r="J34" s="70"/>
      <c r="K34" s="70"/>
      <c r="L34" s="70"/>
      <c r="M34" s="70"/>
      <c r="N34" s="70"/>
      <c r="O34" s="70"/>
    </row>
    <row r="35" spans="1:15" ht="19.5" customHeight="1" x14ac:dyDescent="0.25">
      <c r="A35" s="70"/>
      <c r="B35" s="84"/>
      <c r="C35" s="91"/>
      <c r="D35" s="86"/>
      <c r="E35" s="75">
        <f>1</f>
        <v>1</v>
      </c>
      <c r="F35" s="70"/>
      <c r="G35" s="70"/>
      <c r="H35" s="70"/>
      <c r="I35" s="70"/>
      <c r="J35" s="70"/>
      <c r="K35" s="70"/>
      <c r="L35" s="70"/>
      <c r="M35" s="70"/>
      <c r="N35" s="70"/>
      <c r="O35" s="70"/>
    </row>
    <row r="36" spans="1:15" ht="19.5" customHeight="1" x14ac:dyDescent="0.25">
      <c r="A36" s="70"/>
      <c r="B36" s="84"/>
      <c r="C36" s="91"/>
      <c r="D36" s="86"/>
      <c r="E36" s="75">
        <f>1</f>
        <v>1</v>
      </c>
      <c r="F36" s="70"/>
      <c r="G36" s="70"/>
      <c r="H36" s="70"/>
      <c r="I36" s="70"/>
      <c r="J36" s="70"/>
      <c r="K36" s="70"/>
      <c r="L36" s="70"/>
      <c r="M36" s="70"/>
      <c r="N36" s="70"/>
      <c r="O36" s="70"/>
    </row>
    <row r="37" spans="1:15" ht="19.5" customHeight="1" x14ac:dyDescent="0.25">
      <c r="A37" s="70"/>
      <c r="B37" s="84"/>
      <c r="C37" s="91"/>
      <c r="D37" s="86"/>
      <c r="E37" s="75">
        <f>1</f>
        <v>1</v>
      </c>
      <c r="F37" s="70"/>
      <c r="G37" s="70"/>
      <c r="H37" s="70"/>
      <c r="I37" s="70"/>
      <c r="J37" s="70"/>
      <c r="K37" s="70"/>
      <c r="L37" s="70"/>
      <c r="M37" s="70"/>
      <c r="N37" s="70"/>
      <c r="O37" s="70"/>
    </row>
    <row r="38" spans="1:15" ht="19.5" customHeight="1" x14ac:dyDescent="0.25">
      <c r="A38" s="70"/>
      <c r="B38" s="84"/>
      <c r="C38" s="91"/>
      <c r="D38" s="83"/>
      <c r="E38" s="75">
        <f>1</f>
        <v>1</v>
      </c>
      <c r="F38" s="70"/>
      <c r="G38" s="70"/>
      <c r="H38" s="76"/>
      <c r="I38" s="70"/>
      <c r="J38" s="70"/>
      <c r="K38" s="70"/>
      <c r="L38" s="70"/>
      <c r="M38" s="70"/>
      <c r="N38" s="70"/>
      <c r="O38" s="70"/>
    </row>
    <row r="39" spans="1:15" ht="19.5" customHeight="1" x14ac:dyDescent="0.25">
      <c r="A39" s="70"/>
      <c r="B39" s="84"/>
      <c r="C39" s="91"/>
      <c r="D39" s="86"/>
      <c r="E39" s="75">
        <f>1</f>
        <v>1</v>
      </c>
      <c r="F39" s="70"/>
      <c r="G39" s="70"/>
      <c r="H39" s="70"/>
      <c r="I39" s="70"/>
      <c r="J39" s="70"/>
      <c r="K39" s="70"/>
      <c r="L39" s="70"/>
      <c r="M39" s="70"/>
      <c r="N39" s="70"/>
      <c r="O39" s="70"/>
    </row>
    <row r="40" spans="1:15" ht="19.5" customHeight="1" thickBot="1" x14ac:dyDescent="0.3">
      <c r="A40" s="70"/>
      <c r="B40" s="84"/>
      <c r="C40" s="91"/>
      <c r="D40" s="87"/>
      <c r="E40" s="75">
        <f>1</f>
        <v>1</v>
      </c>
      <c r="F40" s="70"/>
      <c r="G40" s="70"/>
      <c r="H40" s="70"/>
      <c r="I40" s="70"/>
      <c r="J40" s="70"/>
      <c r="K40" s="70"/>
      <c r="L40" s="70"/>
      <c r="M40" s="70"/>
      <c r="N40" s="70"/>
      <c r="O40" s="70"/>
    </row>
    <row r="41" spans="1:15" ht="19.5" customHeight="1" x14ac:dyDescent="0.25">
      <c r="A41" s="70"/>
      <c r="B41" s="70"/>
      <c r="C41" s="70"/>
      <c r="D41" s="70"/>
      <c r="E41" s="70"/>
      <c r="F41" s="70"/>
      <c r="G41" s="70"/>
      <c r="H41" s="70"/>
      <c r="I41" s="70"/>
      <c r="J41" s="70"/>
      <c r="K41" s="70"/>
      <c r="L41" s="70"/>
      <c r="M41" s="70"/>
      <c r="N41" s="70"/>
      <c r="O41" s="70"/>
    </row>
  </sheetData>
  <pageMargins left="0.7" right="0.7" top="0.75" bottom="0.75" header="0.3" footer="0.3"/>
  <pageSetup scale="72"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F33"/>
  <sheetViews>
    <sheetView view="pageLayout" zoomScaleNormal="100" zoomScaleSheetLayoutView="110" workbookViewId="0">
      <selection activeCell="B9" sqref="B9"/>
    </sheetView>
  </sheetViews>
  <sheetFormatPr baseColWidth="10" defaultRowHeight="15" x14ac:dyDescent="0.25"/>
  <cols>
    <col min="1" max="1" width="37" customWidth="1"/>
    <col min="2" max="2" width="34.5703125" customWidth="1"/>
    <col min="3" max="3" width="42.5703125" customWidth="1"/>
    <col min="4" max="5" width="49.85546875" customWidth="1"/>
    <col min="6" max="6" width="106.7109375" customWidth="1"/>
  </cols>
  <sheetData>
    <row r="1" spans="1:6" x14ac:dyDescent="0.25">
      <c r="A1" s="209" t="s">
        <v>132</v>
      </c>
      <c r="B1" s="209"/>
      <c r="C1" s="209"/>
      <c r="D1" s="209"/>
      <c r="E1" s="209"/>
      <c r="F1" s="209"/>
    </row>
    <row r="2" spans="1:6" ht="15" customHeight="1" x14ac:dyDescent="0.25">
      <c r="A2" s="212" t="s">
        <v>113</v>
      </c>
      <c r="B2" s="212"/>
      <c r="C2" s="212"/>
      <c r="D2" s="212"/>
      <c r="E2" s="212"/>
      <c r="F2" s="212"/>
    </row>
    <row r="3" spans="1:6" ht="12" customHeight="1" x14ac:dyDescent="0.25">
      <c r="A3" s="213"/>
      <c r="B3" s="213"/>
      <c r="C3" s="213"/>
      <c r="D3" s="213"/>
      <c r="E3" s="213"/>
      <c r="F3" s="213"/>
    </row>
    <row r="4" spans="1:6" ht="15" customHeight="1" x14ac:dyDescent="0.25">
      <c r="A4" s="207" t="s">
        <v>118</v>
      </c>
      <c r="B4" s="208" t="s">
        <v>119</v>
      </c>
      <c r="C4" s="208"/>
      <c r="D4" s="208" t="s">
        <v>120</v>
      </c>
      <c r="E4" s="208"/>
      <c r="F4" s="210" t="s">
        <v>121</v>
      </c>
    </row>
    <row r="5" spans="1:6" x14ac:dyDescent="0.25">
      <c r="A5" s="207"/>
      <c r="B5" s="77" t="s">
        <v>116</v>
      </c>
      <c r="C5" s="77" t="s">
        <v>117</v>
      </c>
      <c r="D5" s="77" t="s">
        <v>116</v>
      </c>
      <c r="E5" s="77" t="s">
        <v>117</v>
      </c>
      <c r="F5" s="211"/>
    </row>
    <row r="6" spans="1:6" ht="90" x14ac:dyDescent="0.25">
      <c r="A6" s="90" t="s">
        <v>149</v>
      </c>
      <c r="B6" s="90" t="s">
        <v>146</v>
      </c>
      <c r="C6" s="90" t="s">
        <v>147</v>
      </c>
      <c r="D6" s="90" t="s">
        <v>146</v>
      </c>
      <c r="E6" s="90" t="s">
        <v>147</v>
      </c>
      <c r="F6" s="90" t="s">
        <v>148</v>
      </c>
    </row>
    <row r="7" spans="1:6" ht="30" x14ac:dyDescent="0.25">
      <c r="A7" s="90" t="s">
        <v>151</v>
      </c>
      <c r="B7" s="90" t="s">
        <v>7</v>
      </c>
      <c r="C7" s="90" t="s">
        <v>7</v>
      </c>
      <c r="D7" s="90" t="s">
        <v>7</v>
      </c>
      <c r="E7" s="90" t="s">
        <v>7</v>
      </c>
      <c r="F7" s="90" t="s">
        <v>155</v>
      </c>
    </row>
    <row r="8" spans="1:6" ht="30" x14ac:dyDescent="0.25">
      <c r="A8" s="90" t="s">
        <v>152</v>
      </c>
      <c r="B8" s="90" t="s">
        <v>7</v>
      </c>
      <c r="C8" s="90" t="s">
        <v>7</v>
      </c>
      <c r="D8" s="90" t="s">
        <v>7</v>
      </c>
      <c r="E8" s="90" t="s">
        <v>7</v>
      </c>
      <c r="F8" s="90" t="s">
        <v>158</v>
      </c>
    </row>
    <row r="9" spans="1:6" ht="30" x14ac:dyDescent="0.25">
      <c r="A9" s="90" t="s">
        <v>150</v>
      </c>
      <c r="B9" s="90" t="s">
        <v>7</v>
      </c>
      <c r="C9" s="90" t="s">
        <v>7</v>
      </c>
      <c r="D9" s="90" t="s">
        <v>7</v>
      </c>
      <c r="E9" s="90" t="s">
        <v>7</v>
      </c>
      <c r="F9" s="90" t="s">
        <v>156</v>
      </c>
    </row>
    <row r="10" spans="1:6" ht="225" x14ac:dyDescent="0.25">
      <c r="A10" s="90" t="s">
        <v>153</v>
      </c>
      <c r="B10" s="90" t="s">
        <v>7</v>
      </c>
      <c r="C10" s="90" t="s">
        <v>7</v>
      </c>
      <c r="D10" s="90" t="s">
        <v>157</v>
      </c>
      <c r="E10" s="90" t="s">
        <v>159</v>
      </c>
      <c r="F10" s="90" t="s">
        <v>160</v>
      </c>
    </row>
    <row r="11" spans="1:6" ht="75" x14ac:dyDescent="0.25">
      <c r="A11" s="90" t="s">
        <v>154</v>
      </c>
      <c r="B11" s="90" t="s">
        <v>7</v>
      </c>
      <c r="C11" s="90" t="s">
        <v>7</v>
      </c>
      <c r="D11" s="90" t="s">
        <v>7</v>
      </c>
      <c r="E11" s="90" t="s">
        <v>7</v>
      </c>
      <c r="F11" s="90" t="s">
        <v>161</v>
      </c>
    </row>
    <row r="12" spans="1:6" ht="34.5" customHeight="1" x14ac:dyDescent="0.25">
      <c r="A12" s="33"/>
      <c r="B12" s="33"/>
      <c r="C12" s="33"/>
      <c r="D12" s="33"/>
      <c r="E12" s="33"/>
      <c r="F12" s="33"/>
    </row>
    <row r="13" spans="1:6" ht="34.5" customHeight="1" x14ac:dyDescent="0.25">
      <c r="A13" s="33"/>
      <c r="B13" s="33"/>
      <c r="C13" s="33"/>
      <c r="D13" s="33"/>
      <c r="E13" s="33"/>
      <c r="F13" s="33"/>
    </row>
    <row r="14" spans="1:6" ht="34.5" customHeight="1" x14ac:dyDescent="0.25">
      <c r="A14" s="33"/>
      <c r="B14" s="33"/>
      <c r="C14" s="33"/>
      <c r="D14" s="33"/>
      <c r="E14" s="33"/>
      <c r="F14" s="33"/>
    </row>
    <row r="15" spans="1:6" ht="34.5" customHeight="1" x14ac:dyDescent="0.25">
      <c r="A15" s="33"/>
      <c r="B15" s="33"/>
      <c r="C15" s="33"/>
      <c r="D15" s="33"/>
      <c r="E15" s="33"/>
      <c r="F15" s="33"/>
    </row>
    <row r="16" spans="1:6" ht="34.5" customHeight="1" x14ac:dyDescent="0.25">
      <c r="A16" s="33"/>
      <c r="B16" s="33"/>
      <c r="C16" s="33"/>
      <c r="D16" s="33"/>
      <c r="E16" s="33"/>
      <c r="F16" s="33"/>
    </row>
    <row r="17" spans="1:6" ht="30" customHeight="1" x14ac:dyDescent="0.25">
      <c r="A17" s="33"/>
      <c r="B17" s="33"/>
      <c r="C17" s="33"/>
      <c r="D17" s="33"/>
      <c r="E17" s="33"/>
      <c r="F17" s="33"/>
    </row>
    <row r="18" spans="1:6" x14ac:dyDescent="0.25">
      <c r="A18" s="30"/>
      <c r="B18" s="30"/>
      <c r="C18" s="30"/>
      <c r="D18" s="30"/>
      <c r="E18" s="30"/>
      <c r="F18" s="30"/>
    </row>
    <row r="19" spans="1:6" x14ac:dyDescent="0.25">
      <c r="A19" s="30"/>
      <c r="B19" s="30"/>
      <c r="C19" s="30"/>
      <c r="D19" s="30"/>
      <c r="E19" s="30"/>
      <c r="F19" s="30"/>
    </row>
    <row r="20" spans="1:6" x14ac:dyDescent="0.25">
      <c r="A20" s="30"/>
      <c r="B20" s="30"/>
      <c r="C20" s="30"/>
      <c r="D20" s="30"/>
      <c r="E20" s="30"/>
      <c r="F20" s="30"/>
    </row>
    <row r="21" spans="1:6" x14ac:dyDescent="0.25">
      <c r="A21" s="30"/>
      <c r="B21" s="30"/>
      <c r="C21" s="30"/>
      <c r="D21" s="30"/>
      <c r="E21" s="30"/>
      <c r="F21" s="30"/>
    </row>
    <row r="22" spans="1:6" x14ac:dyDescent="0.25">
      <c r="A22" s="30"/>
      <c r="B22" s="30"/>
      <c r="C22" s="30"/>
      <c r="D22" s="30"/>
      <c r="E22" s="30"/>
      <c r="F22" s="30"/>
    </row>
    <row r="23" spans="1:6" x14ac:dyDescent="0.25">
      <c r="A23" s="30"/>
      <c r="B23" s="30"/>
      <c r="C23" s="30"/>
      <c r="D23" s="30"/>
      <c r="E23" s="30"/>
      <c r="F23" s="30"/>
    </row>
    <row r="24" spans="1:6" x14ac:dyDescent="0.25">
      <c r="A24" s="30"/>
      <c r="B24" s="30"/>
      <c r="C24" s="30"/>
      <c r="D24" s="30"/>
      <c r="E24" s="30"/>
      <c r="F24" s="30"/>
    </row>
    <row r="25" spans="1:6" x14ac:dyDescent="0.25">
      <c r="A25" s="30"/>
      <c r="B25" s="30"/>
      <c r="C25" s="30"/>
      <c r="D25" s="30"/>
      <c r="E25" s="30"/>
      <c r="F25" s="30"/>
    </row>
    <row r="26" spans="1:6" x14ac:dyDescent="0.25">
      <c r="A26" s="30"/>
      <c r="B26" s="30"/>
      <c r="C26" s="30"/>
      <c r="D26" s="30"/>
      <c r="E26" s="30"/>
      <c r="F26" s="30"/>
    </row>
    <row r="27" spans="1:6" x14ac:dyDescent="0.25">
      <c r="A27" s="30"/>
      <c r="B27" s="30"/>
      <c r="C27" s="30"/>
      <c r="D27" s="30"/>
      <c r="E27" s="30"/>
      <c r="F27" s="30"/>
    </row>
    <row r="28" spans="1:6" x14ac:dyDescent="0.25">
      <c r="A28" s="30"/>
      <c r="B28" s="30"/>
      <c r="C28" s="30"/>
      <c r="D28" s="30"/>
      <c r="E28" s="30"/>
      <c r="F28" s="30"/>
    </row>
    <row r="29" spans="1:6" x14ac:dyDescent="0.25">
      <c r="A29" s="30"/>
      <c r="B29" s="30"/>
      <c r="C29" s="30"/>
      <c r="D29" s="30"/>
      <c r="E29" s="30"/>
      <c r="F29" s="30"/>
    </row>
    <row r="30" spans="1:6" x14ac:dyDescent="0.25">
      <c r="A30" s="30"/>
      <c r="B30" s="30"/>
      <c r="C30" s="30"/>
      <c r="D30" s="30"/>
      <c r="E30" s="30"/>
      <c r="F30" s="30"/>
    </row>
    <row r="31" spans="1:6" x14ac:dyDescent="0.25">
      <c r="A31" s="30"/>
      <c r="B31" s="30"/>
      <c r="C31" s="30"/>
      <c r="D31" s="30"/>
      <c r="E31" s="30"/>
      <c r="F31" s="30"/>
    </row>
    <row r="32" spans="1:6" x14ac:dyDescent="0.25">
      <c r="A32" s="30"/>
      <c r="B32" s="30"/>
      <c r="C32" s="30"/>
      <c r="D32" s="30"/>
      <c r="E32" s="30"/>
      <c r="F32" s="30"/>
    </row>
    <row r="33" spans="1:6" x14ac:dyDescent="0.25">
      <c r="A33" s="30"/>
      <c r="B33" s="30"/>
      <c r="C33" s="30"/>
      <c r="D33" s="30"/>
      <c r="E33" s="30"/>
      <c r="F33" s="30"/>
    </row>
  </sheetData>
  <mergeCells count="6">
    <mergeCell ref="A4:A5"/>
    <mergeCell ref="B4:C4"/>
    <mergeCell ref="D4:E4"/>
    <mergeCell ref="A1:F1"/>
    <mergeCell ref="F4:F5"/>
    <mergeCell ref="A2:F3"/>
  </mergeCells>
  <pageMargins left="0.7" right="0.7" top="0.75" bottom="0.75" header="0.3" footer="0.3"/>
  <pageSetup scale="37" orientation="landscape" r:id="rId1"/>
  <headerFooter>
    <oddHeader>&amp;L(1)Fecha informe: 29-11-2019
Periodo que reporta: Noviembre 2019&amp;R(2) Tipo de trabajo:
Mejoramiento</oddHeader>
    <oddFooter xml:space="preserve">&amp;L(6) Estado del proyecto: </oddFooter>
  </headerFooter>
  <rowBreaks count="1" manualBreakCount="1">
    <brk id="1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5</vt:i4>
      </vt:variant>
      <vt:variant>
        <vt:lpstr>Gráficos</vt:lpstr>
      </vt:variant>
      <vt:variant>
        <vt:i4>1</vt:i4>
      </vt:variant>
      <vt:variant>
        <vt:lpstr>Rangos con nombre</vt:lpstr>
      </vt:variant>
      <vt:variant>
        <vt:i4>8</vt:i4>
      </vt:variant>
    </vt:vector>
  </HeadingPairs>
  <TitlesOfParts>
    <vt:vector size="14" baseType="lpstr">
      <vt:lpstr>Instructivo</vt:lpstr>
      <vt:lpstr>Información Proyecto</vt:lpstr>
      <vt:lpstr>Avance financiero </vt:lpstr>
      <vt:lpstr>Escala de tiempo del proyecto</vt:lpstr>
      <vt:lpstr>Resumen OM y OS</vt:lpstr>
      <vt:lpstr>Gráfico Escala de tiempo</vt:lpstr>
      <vt:lpstr>'Avance financiero '!Área_de_impresión</vt:lpstr>
      <vt:lpstr>'Escala de tiempo del proyecto'!Área_de_impresión</vt:lpstr>
      <vt:lpstr>'Información Proyecto'!Área_de_impresión</vt:lpstr>
      <vt:lpstr>Instructivo!Área_de_impresión</vt:lpstr>
      <vt:lpstr>'Resumen OM y OS'!Área_de_impresión</vt:lpstr>
      <vt:lpstr>FinDeProyecto</vt:lpstr>
      <vt:lpstr>InicioDeProyecto</vt:lpstr>
      <vt:lpstr>'Escala de tiempo del proyecto'!Restablecer_área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UESR</dc:creator>
  <cp:lastModifiedBy>Eric Marin Granados</cp:lastModifiedBy>
  <cp:lastPrinted>2019-10-07T22:30:11Z</cp:lastPrinted>
  <dcterms:created xsi:type="dcterms:W3CDTF">2017-04-21T15:27:39Z</dcterms:created>
  <dcterms:modified xsi:type="dcterms:W3CDTF">2020-03-24T17:06:11Z</dcterms:modified>
</cp:coreProperties>
</file>