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sote\Desktop\"/>
    </mc:Choice>
  </mc:AlternateContent>
  <xr:revisionPtr revIDLastSave="0" documentId="13_ncr:1_{EB8268DD-836D-4977-ADE2-DB6972E82A12}" xr6:coauthVersionLast="45" xr6:coauthVersionMax="45" xr10:uidLastSave="{00000000-0000-0000-0000-000000000000}"/>
  <bookViews>
    <workbookView xWindow="20370" yWindow="-2760" windowWidth="29040" windowHeight="15225" tabRatio="874" xr2:uid="{00000000-000D-0000-FFFF-FFFF00000000}"/>
  </bookViews>
  <sheets>
    <sheet name="CONSOLIDADO" sheetId="1" r:id="rId1"/>
    <sheet name="Hoja2" sheetId="2" state="hidden" r:id="rId2"/>
    <sheet name="Hoja3" sheetId="3" state="hidden" r:id="rId3"/>
    <sheet name="Hoja4" sheetId="4" state="hidden" r:id="rId4"/>
  </sheets>
  <externalReferences>
    <externalReference r:id="rId5"/>
  </externalReferences>
  <definedNames>
    <definedName name="_xlnm._FilterDatabase" localSheetId="0" hidden="1">CONSOLIDADO!$A$9:$P$389</definedName>
    <definedName name="_xlnm.Print_Titles" localSheetId="0">CONSOLIDADO!$1:$8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5" i="1" l="1"/>
  <c r="J308" i="1" l="1"/>
  <c r="K308" i="1" s="1"/>
  <c r="J98" i="1"/>
  <c r="K98" i="1" s="1"/>
  <c r="J171" i="1"/>
  <c r="K171" i="1" s="1"/>
  <c r="J333" i="1"/>
  <c r="K333" i="1" s="1"/>
  <c r="J256" i="1" l="1"/>
  <c r="K256" i="1" s="1"/>
  <c r="J268" i="1"/>
  <c r="K268" i="1" s="1"/>
  <c r="J313" i="1"/>
  <c r="K313" i="1" s="1"/>
  <c r="J388" i="1"/>
  <c r="K388" i="1" s="1"/>
  <c r="L388" i="1" s="1"/>
  <c r="J385" i="1"/>
  <c r="K385" i="1" s="1"/>
  <c r="L385" i="1" s="1"/>
  <c r="J382" i="1"/>
  <c r="K382" i="1" s="1"/>
  <c r="L382" i="1" s="1"/>
  <c r="J370" i="1"/>
  <c r="K370" i="1" s="1"/>
  <c r="L370" i="1" s="1"/>
  <c r="J360" i="1"/>
  <c r="K360" i="1" s="1"/>
  <c r="L360" i="1" s="1"/>
  <c r="J344" i="1"/>
  <c r="K344" i="1" s="1"/>
  <c r="L344" i="1" s="1"/>
  <c r="J355" i="1"/>
  <c r="K355" i="1" s="1"/>
  <c r="L355" i="1" s="1"/>
  <c r="J332" i="1"/>
  <c r="K332" i="1" s="1"/>
  <c r="L332" i="1" s="1"/>
  <c r="J321" i="1"/>
  <c r="K321" i="1" s="1"/>
  <c r="L321" i="1" s="1"/>
  <c r="J312" i="1"/>
  <c r="K312" i="1" s="1"/>
  <c r="L312" i="1" s="1"/>
  <c r="J310" i="1"/>
  <c r="K310" i="1" s="1"/>
  <c r="L310" i="1" s="1"/>
  <c r="J194" i="1"/>
  <c r="K194" i="1" s="1"/>
  <c r="L194" i="1" s="1"/>
  <c r="J175" i="1"/>
  <c r="K175" i="1" s="1"/>
  <c r="L175" i="1" s="1"/>
  <c r="J167" i="1"/>
  <c r="K167" i="1" s="1"/>
  <c r="L167" i="1" s="1"/>
  <c r="J166" i="1"/>
  <c r="K166" i="1" s="1"/>
  <c r="L166" i="1" s="1"/>
  <c r="J162" i="1"/>
  <c r="K162" i="1" s="1"/>
  <c r="L162" i="1" s="1"/>
  <c r="J150" i="1"/>
  <c r="K150" i="1" s="1"/>
  <c r="L150" i="1" s="1"/>
  <c r="J137" i="1"/>
  <c r="K137" i="1" s="1"/>
  <c r="L137" i="1" s="1"/>
  <c r="J132" i="1"/>
  <c r="K132" i="1" s="1"/>
  <c r="L132" i="1" s="1"/>
  <c r="J126" i="1"/>
  <c r="K126" i="1" s="1"/>
  <c r="L126" i="1" s="1"/>
  <c r="J120" i="1"/>
  <c r="K120" i="1" s="1"/>
  <c r="L120" i="1" s="1"/>
  <c r="J113" i="1"/>
  <c r="K113" i="1" s="1"/>
  <c r="L113" i="1" s="1"/>
  <c r="J108" i="1"/>
  <c r="K108" i="1" s="1"/>
  <c r="L108" i="1" s="1"/>
  <c r="J77" i="1"/>
  <c r="K77" i="1" s="1"/>
  <c r="L77" i="1" s="1"/>
  <c r="J76" i="1"/>
  <c r="K76" i="1" s="1"/>
  <c r="L76" i="1" s="1"/>
  <c r="J92" i="1"/>
  <c r="K92" i="1" s="1"/>
  <c r="L92" i="1" s="1"/>
  <c r="J58" i="1"/>
  <c r="K58" i="1" s="1"/>
  <c r="L58" i="1" s="1"/>
  <c r="J54" i="1"/>
  <c r="K54" i="1" s="1"/>
  <c r="L54" i="1" s="1"/>
  <c r="J26" i="1"/>
  <c r="K26" i="1" s="1"/>
  <c r="L26" i="1" s="1"/>
  <c r="I15" i="1" l="1"/>
  <c r="H15" i="1"/>
  <c r="G15" i="1"/>
  <c r="F15" i="1"/>
  <c r="E15" i="1"/>
  <c r="I361" i="1"/>
  <c r="H361" i="1"/>
  <c r="G361" i="1"/>
  <c r="F361" i="1"/>
  <c r="E361" i="1"/>
  <c r="I100" i="1"/>
  <c r="H100" i="1"/>
  <c r="G100" i="1"/>
  <c r="F100" i="1"/>
  <c r="E100" i="1"/>
  <c r="I274" i="1"/>
  <c r="H274" i="1"/>
  <c r="G274" i="1"/>
  <c r="F274" i="1"/>
  <c r="E274" i="1"/>
  <c r="I183" i="1"/>
  <c r="H183" i="1"/>
  <c r="G183" i="1"/>
  <c r="F183" i="1"/>
  <c r="E183" i="1"/>
  <c r="I283" i="1"/>
  <c r="H283" i="1"/>
  <c r="G283" i="1"/>
  <c r="F283" i="1"/>
  <c r="E283" i="1"/>
  <c r="I130" i="1"/>
  <c r="H130" i="1"/>
  <c r="G130" i="1"/>
  <c r="F130" i="1"/>
  <c r="E130" i="1"/>
  <c r="I322" i="1"/>
  <c r="H322" i="1"/>
  <c r="G322" i="1"/>
  <c r="F322" i="1"/>
  <c r="E322" i="1"/>
  <c r="I277" i="1"/>
  <c r="H277" i="1"/>
  <c r="G277" i="1"/>
  <c r="F277" i="1"/>
  <c r="E277" i="1"/>
  <c r="D277" i="1"/>
  <c r="C277" i="1"/>
  <c r="I51" i="1"/>
  <c r="H51" i="1"/>
  <c r="G51" i="1"/>
  <c r="F51" i="1"/>
  <c r="E51" i="1"/>
  <c r="D51" i="1"/>
  <c r="C51" i="1"/>
  <c r="I146" i="1"/>
  <c r="H146" i="1"/>
  <c r="G146" i="1"/>
  <c r="F146" i="1"/>
  <c r="E146" i="1"/>
  <c r="D146" i="1"/>
  <c r="C146" i="1"/>
  <c r="I298" i="1"/>
  <c r="G298" i="1"/>
  <c r="F298" i="1"/>
  <c r="E298" i="1"/>
  <c r="D298" i="1"/>
  <c r="C298" i="1"/>
  <c r="I121" i="1"/>
  <c r="H121" i="1"/>
  <c r="G121" i="1"/>
  <c r="F121" i="1"/>
  <c r="E121" i="1"/>
  <c r="D121" i="1"/>
  <c r="C121" i="1"/>
  <c r="J298" i="1" l="1"/>
  <c r="K298" i="1" s="1"/>
  <c r="L298" i="1" s="1"/>
  <c r="J121" i="1"/>
  <c r="K121" i="1" s="1"/>
  <c r="L121" i="1" s="1"/>
  <c r="J322" i="1"/>
  <c r="K322" i="1" s="1"/>
  <c r="L322" i="1" s="1"/>
  <c r="J130" i="1"/>
  <c r="K130" i="1" s="1"/>
  <c r="L130" i="1" s="1"/>
  <c r="J277" i="1"/>
  <c r="K277" i="1" s="1"/>
  <c r="L277" i="1" s="1"/>
  <c r="J183" i="1"/>
  <c r="K183" i="1" s="1"/>
  <c r="L183" i="1" s="1"/>
  <c r="J274" i="1"/>
  <c r="K274" i="1" s="1"/>
  <c r="L274" i="1" s="1"/>
  <c r="J283" i="1"/>
  <c r="K283" i="1" s="1"/>
  <c r="L283" i="1" s="1"/>
  <c r="J361" i="1"/>
  <c r="K361" i="1" s="1"/>
  <c r="L361" i="1" s="1"/>
  <c r="J51" i="1"/>
  <c r="K51" i="1" s="1"/>
  <c r="L51" i="1" s="1"/>
  <c r="J15" i="1"/>
  <c r="K15" i="1" s="1"/>
  <c r="L15" i="1" s="1"/>
  <c r="J100" i="1"/>
  <c r="K100" i="1" s="1"/>
  <c r="L100" i="1" s="1"/>
  <c r="J146" i="1"/>
  <c r="K146" i="1" s="1"/>
  <c r="L146" i="1" s="1"/>
  <c r="D83" i="1" l="1"/>
  <c r="C83" i="1"/>
  <c r="J83" i="1" l="1"/>
  <c r="K83" i="1" l="1"/>
  <c r="L8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RANDALL.MORA</author>
    <author>Randall.Mora</author>
  </authors>
  <commentList>
    <comment ref="K194" authorId="0" shapeId="0" xr:uid="{00000000-0006-0000-2500-000001000000}">
      <text>
        <r>
          <rPr>
            <b/>
            <sz val="8"/>
            <color indexed="81"/>
            <rFont val="Tahoma"/>
            <family val="2"/>
          </rPr>
          <t>RANDALL.MORA:</t>
        </r>
        <r>
          <rPr>
            <sz val="8"/>
            <color indexed="81"/>
            <rFont val="Tahoma"/>
            <family val="2"/>
          </rPr>
          <t xml:space="preserve">
Trasladado de la Gerencia de Contratacion de Vias y Puentes a partir del 15 de marzo del 2011 según oficio No. DCSV-08-11-1223.</t>
        </r>
      </text>
    </comment>
    <comment ref="F223" authorId="0" shapeId="0" xr:uid="{00000000-0006-0000-2500-000002000000}">
      <text>
        <r>
          <rPr>
            <b/>
            <sz val="8"/>
            <color indexed="81"/>
            <rFont val="Tahoma"/>
            <family val="2"/>
          </rPr>
          <t>RANDALL.MORA: Especialidad cambiada en forma permanente de Geologia a Ing. Civil según Resolucion OSC-MS-001-2012 del 06/01/2012</t>
        </r>
      </text>
    </comment>
    <comment ref="F265" authorId="1" shapeId="0" xr:uid="{00000000-0006-0000-2500-000003000000}">
      <text>
        <r>
          <rPr>
            <b/>
            <sz val="8"/>
            <color indexed="81"/>
            <rFont val="Tahoma"/>
            <family val="2"/>
          </rPr>
          <t>Randall.Mora:</t>
        </r>
        <r>
          <rPr>
            <sz val="8"/>
            <color indexed="81"/>
            <rFont val="Tahoma"/>
            <family val="2"/>
          </rPr>
          <t xml:space="preserve">
Cambio de Especialidad permanente de Ingenieria a Arquitectura  RESOLUCION RH-0016-2007 </t>
        </r>
      </text>
    </comment>
    <comment ref="H275" authorId="0" shapeId="0" xr:uid="{00000000-0006-0000-2500-000004000000}">
      <text>
        <r>
          <rPr>
            <b/>
            <sz val="8"/>
            <color indexed="81"/>
            <rFont val="Tahoma"/>
            <family val="2"/>
          </rPr>
          <t>RANDALL.MORA:</t>
        </r>
        <r>
          <rPr>
            <sz val="8"/>
            <color indexed="81"/>
            <rFont val="Tahoma"/>
            <family val="2"/>
          </rPr>
          <t xml:space="preserve">
Se le designa este cargo a partri del 19/08/2011 según Resolucion No.R-DIE-446-11</t>
        </r>
      </text>
    </comment>
    <comment ref="K288" authorId="0" shapeId="0" xr:uid="{00000000-0006-0000-2500-000005000000}">
      <text>
        <r>
          <rPr>
            <b/>
            <sz val="8"/>
            <color indexed="81"/>
            <rFont val="Tahoma"/>
            <family val="2"/>
          </rPr>
          <t>RANDALL.MORA:</t>
        </r>
        <r>
          <rPr>
            <sz val="8"/>
            <color indexed="81"/>
            <rFont val="Tahoma"/>
            <family val="2"/>
          </rPr>
          <t xml:space="preserve">
Puesto trasladado de la Gerencia de Contratacion de Vias y Puentes a partir del 15 de marzo del 2011 según oficio No. DCSV-08-11-1223.</t>
        </r>
      </text>
    </comment>
  </commentList>
</comments>
</file>

<file path=xl/sharedStrings.xml><?xml version="1.0" encoding="utf-8"?>
<sst xmlns="http://schemas.openxmlformats.org/spreadsheetml/2006/main" count="5212" uniqueCount="1322">
  <si>
    <t>CONSEJO NACIONAL DE VIALIDAD</t>
  </si>
  <si>
    <t>DEPARTAMENTO DE RECURSOS HUMANOS</t>
  </si>
  <si>
    <t>EVALUACIÓN DEL DESEMPEÑO POR GRUPOS LABORALES</t>
  </si>
  <si>
    <t>Nº</t>
  </si>
  <si>
    <t>UBICACIÓN FISICA</t>
  </si>
  <si>
    <t>Eficiencia</t>
  </si>
  <si>
    <t>Competencia</t>
  </si>
  <si>
    <t>Flexibilidad</t>
  </si>
  <si>
    <t>Mérito</t>
  </si>
  <si>
    <t>ANALISIS ADMINISTRATIVO</t>
  </si>
  <si>
    <t>COMUNICACIÓN E IMAGEN</t>
  </si>
  <si>
    <t>DEPARTAMENTO DE PEAJES</t>
  </si>
  <si>
    <t>DIRECCION EJECUTIVA</t>
  </si>
  <si>
    <t>SECRETARIA DE ACTAS</t>
  </si>
  <si>
    <t>LOBO BEJARANO SERGIO ANTONIO</t>
  </si>
  <si>
    <t>0108330417</t>
  </si>
  <si>
    <t>0107710223</t>
  </si>
  <si>
    <t xml:space="preserve">Servicio al Usuario </t>
  </si>
  <si>
    <t>Calificaciones</t>
  </si>
  <si>
    <t xml:space="preserve"> Cuantitativa</t>
  </si>
  <si>
    <t>Cualitativa</t>
  </si>
  <si>
    <t>SUMATORIA DE FACTORES  DEL DESEMPEÑO</t>
  </si>
  <si>
    <t>TOTAL</t>
  </si>
  <si>
    <t>CEDULA</t>
  </si>
  <si>
    <t>FUNCIONARIO</t>
  </si>
  <si>
    <t>NUMERO-PUESTO</t>
  </si>
  <si>
    <t>DESCRIPCION</t>
  </si>
  <si>
    <t>ESPECIALIDAD-SUB/ESPECIALIDAD</t>
  </si>
  <si>
    <t>PROGRAMA PRESUPUESTARIO</t>
  </si>
  <si>
    <t>SUBPROGRAMA PRESUPUESTARIO</t>
  </si>
  <si>
    <t>CONDICION DEL SERVIDOR</t>
  </si>
  <si>
    <t>500624</t>
  </si>
  <si>
    <t>INTERINO</t>
  </si>
  <si>
    <t>MORA SOLIS MAGALLY</t>
  </si>
  <si>
    <t>CONSTRUCCION VIAL-OBRAS</t>
  </si>
  <si>
    <t>PROPIEDAD</t>
  </si>
  <si>
    <t>ADM. SUPERIOR-PROVEEDURIA</t>
  </si>
  <si>
    <t>PROVEEDURIA</t>
  </si>
  <si>
    <t>500148</t>
  </si>
  <si>
    <t>ADM. SUPERIOR-TESORERIA</t>
  </si>
  <si>
    <t>500012</t>
  </si>
  <si>
    <t>OPERAC. E INVERSIONES VIAS DE PEAJE</t>
  </si>
  <si>
    <t>OFICINAS CENTRALES</t>
  </si>
  <si>
    <t>500353</t>
  </si>
  <si>
    <t>000101</t>
  </si>
  <si>
    <t>DIRECTOR EJECUTIVO</t>
  </si>
  <si>
    <t>ADM. SUPERIOR-DIREC. EJECUTIVA</t>
  </si>
  <si>
    <t>500143</t>
  </si>
  <si>
    <t>500027</t>
  </si>
  <si>
    <t>CONSTRUCCION VIAL-INGENIERIA</t>
  </si>
  <si>
    <t>CONSERVACION VIAL</t>
  </si>
  <si>
    <t>ADM. SUPERIOR-EJEC. PRESUPUESTARIA</t>
  </si>
  <si>
    <t>500003</t>
  </si>
  <si>
    <t>CORDOBA GOMEZ DIXA</t>
  </si>
  <si>
    <t>500151</t>
  </si>
  <si>
    <t>500149</t>
  </si>
  <si>
    <t>MOREIRA SANDOVAL MONICA PATRICIA</t>
  </si>
  <si>
    <t>500347</t>
  </si>
  <si>
    <t>ASC. INTERINO</t>
  </si>
  <si>
    <t>LABORES VARIAS DE OFICINA</t>
  </si>
  <si>
    <t>ADM. SUPERIOR-AUDITORIA</t>
  </si>
  <si>
    <t>AUDITORIA</t>
  </si>
  <si>
    <t>ADMINISTRACION-NEGOCIOS</t>
  </si>
  <si>
    <t>ADMINISTRACION-GENERALISTA</t>
  </si>
  <si>
    <t>500597</t>
  </si>
  <si>
    <t>MANTENIMIENTO EQUIPO COMPUTO</t>
  </si>
  <si>
    <t>500010</t>
  </si>
  <si>
    <t>DERECHO</t>
  </si>
  <si>
    <t>PEAJE ZURQUI</t>
  </si>
  <si>
    <t>INGENIERIA CIVIL</t>
  </si>
  <si>
    <t>500298</t>
  </si>
  <si>
    <t>0204790630</t>
  </si>
  <si>
    <t>GONZALEZ VILLALOBOS KATIA</t>
  </si>
  <si>
    <t>ADMINISTRACION-RECURSOS HUMANOS</t>
  </si>
  <si>
    <t>PEAJE TRES RIOS</t>
  </si>
  <si>
    <t>0205530645</t>
  </si>
  <si>
    <t>SUDASASSI VARGAS MARCELA</t>
  </si>
  <si>
    <t>CONSERVACION VIAL-PESOS Y DIMENSIONES</t>
  </si>
  <si>
    <t>DIGITACION</t>
  </si>
  <si>
    <t>502910</t>
  </si>
  <si>
    <t>502899</t>
  </si>
  <si>
    <t>0302800060</t>
  </si>
  <si>
    <t>ALVARADO CRUZ MARIA DEL MILAGRO</t>
  </si>
  <si>
    <t>502909</t>
  </si>
  <si>
    <t>0111710941</t>
  </si>
  <si>
    <t>PEÑA JIMENEZ  MARCO ANTONIO</t>
  </si>
  <si>
    <t>LABORES BASICAS DE MANTENIMIENTO</t>
  </si>
  <si>
    <t>ARQUITECTURA</t>
  </si>
  <si>
    <t>ADM. SUPERIOR-SERVICIOS GENERALES</t>
  </si>
  <si>
    <t>502903</t>
  </si>
  <si>
    <t>502905</t>
  </si>
  <si>
    <t>0108330330</t>
  </si>
  <si>
    <t>500021</t>
  </si>
  <si>
    <t>0113220734</t>
  </si>
  <si>
    <t>SOJO QUESADA MAURICIO</t>
  </si>
  <si>
    <t>PERIODISMO</t>
  </si>
  <si>
    <t>GERENCIA DE CONSTRUCCION DE VIAS Y PUENTES</t>
  </si>
  <si>
    <t>GERENCIA DE CONSERVACION DE VIAS Y PUENTES</t>
  </si>
  <si>
    <t>0109790474</t>
  </si>
  <si>
    <t>GARITA GAMBOA GRACE LINA</t>
  </si>
  <si>
    <t>DEPARTAMENTO DE PESOS Y DIMENSIONES</t>
  </si>
  <si>
    <t>0401710110</t>
  </si>
  <si>
    <t>VALVERDE VILLALOBOS MELIZA DE LOS ANG.</t>
  </si>
  <si>
    <t>503591</t>
  </si>
  <si>
    <t>TOPOGRAFIA</t>
  </si>
  <si>
    <t>GERENCIA DE CONTRATACION VIAL</t>
  </si>
  <si>
    <t>PLANIFICACION INSTITUCIONAL</t>
  </si>
  <si>
    <t>CONDUCTOR DE SERVICIO CIVIL 2</t>
  </si>
  <si>
    <t>GERENCIA DE GESTION ASUNTOS JURIDICOS</t>
  </si>
  <si>
    <t>0108050800</t>
  </si>
  <si>
    <t>HERRERA LOPEZ KIRA PATRICIA</t>
  </si>
  <si>
    <t>DIRECCION DE GESTION DEL RECURSO HUMANO</t>
  </si>
  <si>
    <t>0111020452</t>
  </si>
  <si>
    <t>MONGE HERNANDEZ MARIA MARCELA</t>
  </si>
  <si>
    <t>DIRECCION DE FINANZAS</t>
  </si>
  <si>
    <t>0112880053</t>
  </si>
  <si>
    <t>PORRAS BRENES MELVIN GERARDO</t>
  </si>
  <si>
    <t xml:space="preserve">DIRECCION DE TECNOLOGIAS DE LA INFORMACION </t>
  </si>
  <si>
    <t>503589</t>
  </si>
  <si>
    <t>500145</t>
  </si>
  <si>
    <t>DEPARTAMENTO DE CONTABILIDAD</t>
  </si>
  <si>
    <t>DIRECCION DE PROVEEDURIA</t>
  </si>
  <si>
    <t>ADM. SUPERIOR-DIRECCION FINANZAS</t>
  </si>
  <si>
    <t>ADM. SUPERIOR-DIRECCION TECNOLOGIAS DE LA INFORMACION</t>
  </si>
  <si>
    <t>ADM. SUPERIOR-ANALISIS ADMINISTRATIVO</t>
  </si>
  <si>
    <t>503613</t>
  </si>
  <si>
    <t>503620</t>
  </si>
  <si>
    <t>503535</t>
  </si>
  <si>
    <t>ADM. SUPERIOR-CONTRALORIA DE SERVICIOS</t>
  </si>
  <si>
    <t>CONTRALORIA DE SERVICIOS</t>
  </si>
  <si>
    <t>503555</t>
  </si>
  <si>
    <t>DEPARTAMENTO DE TESORERIA</t>
  </si>
  <si>
    <t>503624</t>
  </si>
  <si>
    <t>503536</t>
  </si>
  <si>
    <t>ADM. SUPERIOR-DIRECCION GESTION DEL RECURSO HUMANO</t>
  </si>
  <si>
    <t>0206210624</t>
  </si>
  <si>
    <t>SANCHEZ CASTRO ABRAHAM</t>
  </si>
  <si>
    <t>DEPARTAMENTO DE FORMULACION PRESUPUESTARIA</t>
  </si>
  <si>
    <t>503621</t>
  </si>
  <si>
    <t>503587</t>
  </si>
  <si>
    <t>ADM. SUPERIOR-PLANIFICACION INSTITUCIONAL</t>
  </si>
  <si>
    <t>503542</t>
  </si>
  <si>
    <t>0401370071</t>
  </si>
  <si>
    <t>FERNANDEZ HERNANDEZ JAVIER</t>
  </si>
  <si>
    <t>ADM. SUPERIOR-SECRETARIA DE ACTAS</t>
  </si>
  <si>
    <t>DEPARTAMENTO DE EJECUCION PRESUPUESTARIA</t>
  </si>
  <si>
    <t>ADM. SUPERIOR-GERENCIA ASUNTOS JURIDICOS</t>
  </si>
  <si>
    <t>0401790782</t>
  </si>
  <si>
    <t>ALVARADO GUTIERREZ CAROLINA</t>
  </si>
  <si>
    <t>503593</t>
  </si>
  <si>
    <t>INFORMATICA Y COMPUTACION</t>
  </si>
  <si>
    <t>503611</t>
  </si>
  <si>
    <t>0503170279</t>
  </si>
  <si>
    <t>VASQUEZ SANCHEZ DIEGO ENRIQUE</t>
  </si>
  <si>
    <t>503599</t>
  </si>
  <si>
    <t>503596</t>
  </si>
  <si>
    <t>503594</t>
  </si>
  <si>
    <t>CONSTRUCCION CIVIL</t>
  </si>
  <si>
    <t>503645</t>
  </si>
  <si>
    <t>0108610420</t>
  </si>
  <si>
    <t>SAENZ FERNANDEZ CONSUELO</t>
  </si>
  <si>
    <t>503648</t>
  </si>
  <si>
    <t>UNIDAD DE CONTROL INTERNO</t>
  </si>
  <si>
    <t>INGENIERIA INDUSTRIAL</t>
  </si>
  <si>
    <t>503637</t>
  </si>
  <si>
    <t>ESTACION PESAJE-BUFALO</t>
  </si>
  <si>
    <t>0108800928</t>
  </si>
  <si>
    <t>NIVEL DE EMPLEO</t>
  </si>
  <si>
    <t>FECHA DE INGRESO AL CONAVI</t>
  </si>
  <si>
    <t>0107590752</t>
  </si>
  <si>
    <t>ABRAHAMS MARTINEZ MILENA</t>
  </si>
  <si>
    <t>503549</t>
  </si>
  <si>
    <t>0107480858</t>
  </si>
  <si>
    <t>0109730726</t>
  </si>
  <si>
    <t>AGUILAR VEGA ALEJANDRA</t>
  </si>
  <si>
    <t>16/03/2011</t>
  </si>
  <si>
    <t>0106740458</t>
  </si>
  <si>
    <t>AGUIRRE RETANA MYRNA MARIA</t>
  </si>
  <si>
    <t>0502070995</t>
  </si>
  <si>
    <t>AIZA CAMPOS MALAKY</t>
  </si>
  <si>
    <t>0111690062</t>
  </si>
  <si>
    <t>ALFARO NAVARRO LAURA</t>
  </si>
  <si>
    <t>01/12/2010</t>
  </si>
  <si>
    <t>503533</t>
  </si>
  <si>
    <t>0503290118</t>
  </si>
  <si>
    <t>ALVARADO PRUDENTE ROYNER GUSTAVO</t>
  </si>
  <si>
    <t>503614</t>
  </si>
  <si>
    <t>0108980531</t>
  </si>
  <si>
    <t>ARIAS HERRERA ROLANDO</t>
  </si>
  <si>
    <t>0107860233</t>
  </si>
  <si>
    <t>ARIAS NUÑEZ MARIA GABRIELA</t>
  </si>
  <si>
    <t>01/11/2010</t>
  </si>
  <si>
    <t>503639</t>
  </si>
  <si>
    <t>0105860798</t>
  </si>
  <si>
    <t>ARTAVIA MARIN ROBERTO</t>
  </si>
  <si>
    <t>0503260122</t>
  </si>
  <si>
    <t>ARTAVIA SANCHEZ FERNANDO</t>
  </si>
  <si>
    <t>0107930812</t>
  </si>
  <si>
    <t xml:space="preserve">BALTODANO ARAYA EDDY GERARDO </t>
  </si>
  <si>
    <t>DIRECTOR REGION HUETAR ATLANTICA</t>
  </si>
  <si>
    <t>0110150246</t>
  </si>
  <si>
    <t>BARQUERO ACUÑA PAOLA</t>
  </si>
  <si>
    <t>503556</t>
  </si>
  <si>
    <t>ADM. SUPERIOR-FORMULACION PRESUPUESTARIA</t>
  </si>
  <si>
    <t>FORMULACION PRESUPUESTARIA</t>
  </si>
  <si>
    <t>0204210704</t>
  </si>
  <si>
    <t>BARQUERO HERNANDEZ ANDRES</t>
  </si>
  <si>
    <t>0204020267</t>
  </si>
  <si>
    <t>BARRANTES ALVARADO  CARLOS LUIS MAR</t>
  </si>
  <si>
    <t>0203520627</t>
  </si>
  <si>
    <t>BASTOS VILLALOBOS MARIA DEL ROCIO</t>
  </si>
  <si>
    <t>503537</t>
  </si>
  <si>
    <t>0205870112</t>
  </si>
  <si>
    <t>BOLAÑOS LEANDRO GUSTAVO</t>
  </si>
  <si>
    <t>01/09/2010</t>
  </si>
  <si>
    <t>0304490283</t>
  </si>
  <si>
    <t>BOLAÑOS NAVARRO ROGER ROBERTO</t>
  </si>
  <si>
    <t>ESTACION PESAJE-ESPARZA</t>
  </si>
  <si>
    <t>0109550914</t>
  </si>
  <si>
    <t>BRENES ROBLETO LUIS CARLOS</t>
  </si>
  <si>
    <t>503564</t>
  </si>
  <si>
    <t>502904</t>
  </si>
  <si>
    <t>503588</t>
  </si>
  <si>
    <t>0105340896</t>
  </si>
  <si>
    <t>CALVO UGALDE GIGI</t>
  </si>
  <si>
    <t>ADM. SUPERIOR-COMUNICACIÓN E IMAGEN</t>
  </si>
  <si>
    <t>0104900345</t>
  </si>
  <si>
    <t>CAMACHO RAMIREZ SANDRA</t>
  </si>
  <si>
    <t>0502410246</t>
  </si>
  <si>
    <t>CAMPOS CERDAS ANA IVETTE</t>
  </si>
  <si>
    <t>0503710630</t>
  </si>
  <si>
    <t>CARRERA ARTAVIA ARACELLY</t>
  </si>
  <si>
    <t>502906</t>
  </si>
  <si>
    <t>0501730771</t>
  </si>
  <si>
    <t>CARRILLO TORU/O ANGEL PABLO</t>
  </si>
  <si>
    <t>0110760179</t>
  </si>
  <si>
    <t>CARVAJAL FERNANDEZ CARLOS LUIS</t>
  </si>
  <si>
    <t>0205210220</t>
  </si>
  <si>
    <t>CARVAJAL SABORIO JULIO CESAR</t>
  </si>
  <si>
    <t>0105170811</t>
  </si>
  <si>
    <t>CARVAJAL SEGURA ROCIO</t>
  </si>
  <si>
    <t>0110870994</t>
  </si>
  <si>
    <t>CASTILLO AZOFEIFA LIDIA EUGENIA</t>
  </si>
  <si>
    <t>0108880468</t>
  </si>
  <si>
    <t>CASTILLO ROMERO KATTIA MARIA</t>
  </si>
  <si>
    <t>500023</t>
  </si>
  <si>
    <t>ARCHIVISTICA</t>
  </si>
  <si>
    <t>ADM. SUPERIOR-ARCHIVO INSTITUCIONAL</t>
  </si>
  <si>
    <t>UNIDAD DE ARCHIVO INSTITUCIONAL</t>
  </si>
  <si>
    <t>0111050663</t>
  </si>
  <si>
    <t>CASTRO FALLAS ANDRES ESTEBAN</t>
  </si>
  <si>
    <t>500626</t>
  </si>
  <si>
    <t>0601820362</t>
  </si>
  <si>
    <t>CHACON GUTIERREZ CONNIE</t>
  </si>
  <si>
    <t>0107790708</t>
  </si>
  <si>
    <t>CHAVARRIA ALVARADO LIZBETH</t>
  </si>
  <si>
    <t>0502540060</t>
  </si>
  <si>
    <t>CHAVARRIA ARGUEDAS MARIO</t>
  </si>
  <si>
    <t>500582</t>
  </si>
  <si>
    <t>0107310324</t>
  </si>
  <si>
    <t>CHAVARRIA CHACON GERARDO</t>
  </si>
  <si>
    <t>01/02/2011</t>
  </si>
  <si>
    <t>0111080652</t>
  </si>
  <si>
    <t>CHINCHILLA TORRES FRANCINI</t>
  </si>
  <si>
    <t>COGHI ALVAREZ ALEJANDRA</t>
  </si>
  <si>
    <t>0105950460</t>
  </si>
  <si>
    <t>CORDERO CENTENO DENNIS</t>
  </si>
  <si>
    <t>UNIDAD DE SERVICIOS GENERALES</t>
  </si>
  <si>
    <t>0503550604</t>
  </si>
  <si>
    <t>CORDERO QUESADA CAROLINA</t>
  </si>
  <si>
    <t>0107270611</t>
  </si>
  <si>
    <t>503563</t>
  </si>
  <si>
    <t>0106610723</t>
  </si>
  <si>
    <t>CORRALES RETANA FERNANDO GERARDO</t>
  </si>
  <si>
    <t>0104700338</t>
  </si>
  <si>
    <t>CORTES OVIEDO ANA GHISELLE</t>
  </si>
  <si>
    <t>0109700846</t>
  </si>
  <si>
    <t>COTO ABARCA GLADYS VIRGINIA</t>
  </si>
  <si>
    <t>0111660807</t>
  </si>
  <si>
    <t>COTO CORRALES ESTEBAN FABIAN</t>
  </si>
  <si>
    <t>0112080348</t>
  </si>
  <si>
    <t>CRUZ ANDRADE DAVID FERNANDO</t>
  </si>
  <si>
    <t>CRUZ ORTIZ FLOR DE MARIA</t>
  </si>
  <si>
    <t>500146</t>
  </si>
  <si>
    <t>0205160814</t>
  </si>
  <si>
    <t>DUARTE LOPEZ DAUDI</t>
  </si>
  <si>
    <t>16/05/2010</t>
  </si>
  <si>
    <t>0502210286</t>
  </si>
  <si>
    <t>ESCOBAR BRICEÑO FRANCISCO</t>
  </si>
  <si>
    <t>0106960863</t>
  </si>
  <si>
    <t>ESPINOZA MORA FLORIBETH</t>
  </si>
  <si>
    <t>01/06/2011</t>
  </si>
  <si>
    <t>0700910347</t>
  </si>
  <si>
    <t>ESQUIVEL AGÜERO AMARILDO</t>
  </si>
  <si>
    <t>503584</t>
  </si>
  <si>
    <t>0106900059</t>
  </si>
  <si>
    <t>FALLAS MONGE FREDDY</t>
  </si>
  <si>
    <t>0105940840</t>
  </si>
  <si>
    <t>FALLAS RAMIREZ OLGA MARTHA</t>
  </si>
  <si>
    <t>0111640269</t>
  </si>
  <si>
    <t>FALLAS TORRES ANA ROSA</t>
  </si>
  <si>
    <t>0302180642</t>
  </si>
  <si>
    <t>FERNANDEZ ANGULO OLMAN R.</t>
  </si>
  <si>
    <t>503580</t>
  </si>
  <si>
    <t>0700740981</t>
  </si>
  <si>
    <t>GARCIA ARIAS NORA</t>
  </si>
  <si>
    <t xml:space="preserve">0114160736 </t>
  </si>
  <si>
    <t xml:space="preserve">GARCIA CHAVES JAQUELINE DE LOS ANGELES </t>
  </si>
  <si>
    <t>0303640238</t>
  </si>
  <si>
    <t>GOMEZ GRANADOS SILVIA VANESSA</t>
  </si>
  <si>
    <t>01/07/2012</t>
  </si>
  <si>
    <t>0303390228</t>
  </si>
  <si>
    <t>GOMEZ VEGA FRANCISCO JAVIER</t>
  </si>
  <si>
    <t>0401340845</t>
  </si>
  <si>
    <t>GONZALEZ ALVAREZ SILVINO</t>
  </si>
  <si>
    <t>502900</t>
  </si>
  <si>
    <t>0203420094</t>
  </si>
  <si>
    <t>GONZALEZ MURILLO JAVIER</t>
  </si>
  <si>
    <t>503598</t>
  </si>
  <si>
    <t>0601900154</t>
  </si>
  <si>
    <t xml:space="preserve">GONZALEZ OLIVARES ANA RITA </t>
  </si>
  <si>
    <t>503560</t>
  </si>
  <si>
    <t>0112740515</t>
  </si>
  <si>
    <t>GUTIERREZ SABORIO DANIEL EDUARDO</t>
  </si>
  <si>
    <t>0503600246</t>
  </si>
  <si>
    <t>GUTIERREZ SOTO SILVIA ELENA</t>
  </si>
  <si>
    <t>0107850629</t>
  </si>
  <si>
    <t>503612</t>
  </si>
  <si>
    <t>0105930044</t>
  </si>
  <si>
    <t>HERNANDEZ ACOSTA CARLOS</t>
  </si>
  <si>
    <t>0113640589</t>
  </si>
  <si>
    <t>HERNANDEZ CALVO LUIS DIEGO</t>
  </si>
  <si>
    <t>HERRERA SANDOVAL LUIS PEDRO</t>
  </si>
  <si>
    <t>0107810002</t>
  </si>
  <si>
    <t>HERRERA VILLARREAL ROSA MARIA</t>
  </si>
  <si>
    <t>0106090173</t>
  </si>
  <si>
    <t>INNECKEN JIMENEZ ALEXANDER</t>
  </si>
  <si>
    <t>0111390781</t>
  </si>
  <si>
    <t>JARQUIN VARGAS ESTEBAN</t>
  </si>
  <si>
    <t>ADM. SUPERIOR-CONTABILIDAD</t>
  </si>
  <si>
    <t>0303200495</t>
  </si>
  <si>
    <t>JIMENEZ GONZALEZ CARLOS EUGENIO</t>
  </si>
  <si>
    <t>DIRECCION DE SERVICIO AL USUARIO Y RECAUDACION</t>
  </si>
  <si>
    <t>503617</t>
  </si>
  <si>
    <t>0302870844</t>
  </si>
  <si>
    <t>LEIVA MORA LUIS GERARDO</t>
  </si>
  <si>
    <t>0110740909</t>
  </si>
  <si>
    <t>LEIVA RODRIGUEZ MANUEL EMILIO</t>
  </si>
  <si>
    <t>0111120928</t>
  </si>
  <si>
    <t>LEON MONTERO ANDREY</t>
  </si>
  <si>
    <t>503547</t>
  </si>
  <si>
    <t>16/02/2010</t>
  </si>
  <si>
    <t>503561</t>
  </si>
  <si>
    <t>0205360789</t>
  </si>
  <si>
    <t>LOBO RAMIREZ EDIN GERARDO</t>
  </si>
  <si>
    <t>500142</t>
  </si>
  <si>
    <t>0111000934</t>
  </si>
  <si>
    <t>LOPEZ ALVAREZ IVONNE</t>
  </si>
  <si>
    <t>LOPEZ LEON LUIS ALBERTO</t>
  </si>
  <si>
    <t>16/06/2011</t>
  </si>
  <si>
    <t>0105560248</t>
  </si>
  <si>
    <t>LOPEZ MEJIA MARIA DE LOS ANGELES</t>
  </si>
  <si>
    <t>503544</t>
  </si>
  <si>
    <t>0206340765</t>
  </si>
  <si>
    <t>LOPEZ RODRIGUEZ JAIRO MARTIN</t>
  </si>
  <si>
    <t>18/01/2010</t>
  </si>
  <si>
    <t>0203600632</t>
  </si>
  <si>
    <t>LOPEZ SEGURA ASDRUBAL</t>
  </si>
  <si>
    <t>0111240539</t>
  </si>
  <si>
    <t>MADRIGAL GARAY ROSA</t>
  </si>
  <si>
    <t>0111030956</t>
  </si>
  <si>
    <t>MATA CARRANZA REINALDO ENRIQUE</t>
  </si>
  <si>
    <t>503579</t>
  </si>
  <si>
    <t>0113940928</t>
  </si>
  <si>
    <t xml:space="preserve">MATARRITA BRAVO REYNER ALEXANDER </t>
  </si>
  <si>
    <t>500403</t>
  </si>
  <si>
    <t>0109810371</t>
  </si>
  <si>
    <t>MENA CARMONA JOSE RAFAEL</t>
  </si>
  <si>
    <t>0602010907</t>
  </si>
  <si>
    <t>MENDEZ TORRES DIDIER</t>
  </si>
  <si>
    <t>503546</t>
  </si>
  <si>
    <t>0205900487</t>
  </si>
  <si>
    <t>MOHS ALFARO CAROLINA</t>
  </si>
  <si>
    <t>503574</t>
  </si>
  <si>
    <t>0110190620</t>
  </si>
  <si>
    <t>MONGE CHAVES ADRIANA</t>
  </si>
  <si>
    <t>503550</t>
  </si>
  <si>
    <t>0111610448</t>
  </si>
  <si>
    <t>MONGE GUILLEN GRETEL</t>
  </si>
  <si>
    <t>0601340762</t>
  </si>
  <si>
    <t>MONGE QUIROS GERARDO</t>
  </si>
  <si>
    <t>0110830171</t>
  </si>
  <si>
    <t>MORA GUEVARA ANDRES</t>
  </si>
  <si>
    <t>0106360799</t>
  </si>
  <si>
    <t>MORA JIMENEZ EDUARDO</t>
  </si>
  <si>
    <t>0109490230</t>
  </si>
  <si>
    <t>MORA NAJAR HEIDY MARIA</t>
  </si>
  <si>
    <t>0109780387</t>
  </si>
  <si>
    <t>MORA OBANDO HAROLD</t>
  </si>
  <si>
    <t>0108810637</t>
  </si>
  <si>
    <t>MORA ROJAS RANDALL</t>
  </si>
  <si>
    <t>0111800350</t>
  </si>
  <si>
    <t>MORA SALAZAR SHIRLEY</t>
  </si>
  <si>
    <t>503532</t>
  </si>
  <si>
    <t>0108560296</t>
  </si>
  <si>
    <t>MORALES SALAS SILVIA</t>
  </si>
  <si>
    <t>503571</t>
  </si>
  <si>
    <t>0109000862</t>
  </si>
  <si>
    <t>MOYA ACUÑA RAFAEL ANGEL</t>
  </si>
  <si>
    <t>503534</t>
  </si>
  <si>
    <t>0303590804</t>
  </si>
  <si>
    <t>NAVARRO HIDALGO YAHAIRA</t>
  </si>
  <si>
    <t>503528</t>
  </si>
  <si>
    <t>503529</t>
  </si>
  <si>
    <t>503540</t>
  </si>
  <si>
    <t>503604</t>
  </si>
  <si>
    <t>503562</t>
  </si>
  <si>
    <t>503566</t>
  </si>
  <si>
    <t>503553</t>
  </si>
  <si>
    <t>0113720614</t>
  </si>
  <si>
    <t>0503000817</t>
  </si>
  <si>
    <t>ORDOÑEZ JIMENEZ CYNTHIA PATRICIA</t>
  </si>
  <si>
    <t>502907</t>
  </si>
  <si>
    <t>0204350777</t>
  </si>
  <si>
    <t>OROZCO DELGADO MARCO AURELIO</t>
  </si>
  <si>
    <t>0108070288</t>
  </si>
  <si>
    <t xml:space="preserve">ORTIZ VEGA MAURICIO </t>
  </si>
  <si>
    <t>503554</t>
  </si>
  <si>
    <t>EJECUCION PRESPUESTARIA</t>
  </si>
  <si>
    <t>0107470505</t>
  </si>
  <si>
    <t>PADILLA DUARTE ALICIA</t>
  </si>
  <si>
    <t>0501650816</t>
  </si>
  <si>
    <t>PANIAGUA ACUÑA HUGO LINO</t>
  </si>
  <si>
    <t>0700950616</t>
  </si>
  <si>
    <t>PANIAGUA GARCIA ALEXIS RAMON</t>
  </si>
  <si>
    <t>500019</t>
  </si>
  <si>
    <t>0800740337</t>
  </si>
  <si>
    <t>PEÑA BOHORQUEZ GLORIA ESTELA</t>
  </si>
  <si>
    <t>503570</t>
  </si>
  <si>
    <t>0111600069</t>
  </si>
  <si>
    <t>PEREZ ANCHIA JASON</t>
  </si>
  <si>
    <t>0109450123</t>
  </si>
  <si>
    <t>PRIETO RODRIGUEZ MARIA JESUS</t>
  </si>
  <si>
    <t>503602</t>
  </si>
  <si>
    <t>0110210064</t>
  </si>
  <si>
    <t>PUERTAS JINESTA PABLO</t>
  </si>
  <si>
    <t>0302810273</t>
  </si>
  <si>
    <t>QUESADA ARIAS ANA PATRICIA</t>
  </si>
  <si>
    <t>0401140591</t>
  </si>
  <si>
    <t>QUESADA GUTIERREZ EDWIN</t>
  </si>
  <si>
    <t>0601320774</t>
  </si>
  <si>
    <t>QUESADA OVIEDO SHIRLEY MA</t>
  </si>
  <si>
    <t>0108270784</t>
  </si>
  <si>
    <t>QUESADA OVIEDO YESSENIA</t>
  </si>
  <si>
    <t>0111580367</t>
  </si>
  <si>
    <t>QUESADA VALVERDE RUTH MARIA</t>
  </si>
  <si>
    <t>0602530461</t>
  </si>
  <si>
    <t>RAMIREZ GONZALEZ TATIANA</t>
  </si>
  <si>
    <t>503622</t>
  </si>
  <si>
    <t>0109200758</t>
  </si>
  <si>
    <t>RAMOS BONILLA JORGE ENRIQUE</t>
  </si>
  <si>
    <t>0106380263</t>
  </si>
  <si>
    <t>RIVERA CAMPOS ELIECER</t>
  </si>
  <si>
    <t>0105280162</t>
  </si>
  <si>
    <t>0111580112</t>
  </si>
  <si>
    <t>RODRIGUEZ LEPIZ ANA SOFIA</t>
  </si>
  <si>
    <t>503577</t>
  </si>
  <si>
    <t>0106040407</t>
  </si>
  <si>
    <t>ROJAS ARIAS VIVIAN</t>
  </si>
  <si>
    <t>0701660095</t>
  </si>
  <si>
    <t>ROJAS MORA RAQUEL</t>
  </si>
  <si>
    <t>0204410585</t>
  </si>
  <si>
    <t>ROJAS SEGURA MARCO VINICIO</t>
  </si>
  <si>
    <t>0107350825</t>
  </si>
  <si>
    <t>ROSALES HERNANDEZ HANNIA PATRICIA</t>
  </si>
  <si>
    <t>0501900530</t>
  </si>
  <si>
    <t>RUIZ MORAGA RAMON LAZARO</t>
  </si>
  <si>
    <t>0105150055</t>
  </si>
  <si>
    <t>SAGOT GONZALEZ OLDEMAR</t>
  </si>
  <si>
    <t>503626</t>
  </si>
  <si>
    <t>0111680599</t>
  </si>
  <si>
    <t>SALAS ROMERO NATALIA</t>
  </si>
  <si>
    <t>503569</t>
  </si>
  <si>
    <t>01/07/2010</t>
  </si>
  <si>
    <t>0106880662</t>
  </si>
  <si>
    <t>SALAS SOLIS EDGAR</t>
  </si>
  <si>
    <t>0109590438</t>
  </si>
  <si>
    <t>SALAS VARGAS JUAN DIEGO</t>
  </si>
  <si>
    <t>01/02/2010</t>
  </si>
  <si>
    <t>503531</t>
  </si>
  <si>
    <t>DIRECCION TECNOLOGIAS DE LA INFORMACION</t>
  </si>
  <si>
    <t>0502430509</t>
  </si>
  <si>
    <t>SALAZAR GOMEZ MARIA DEL MILAGRO</t>
  </si>
  <si>
    <t>0111150985</t>
  </si>
  <si>
    <t>SALAZAR LOPEZ FABIO EDUARDO</t>
  </si>
  <si>
    <t>01/12/2009</t>
  </si>
  <si>
    <t>0900750145</t>
  </si>
  <si>
    <t>SANABRIA NAVARRO CARMEN</t>
  </si>
  <si>
    <t>0205580829</t>
  </si>
  <si>
    <t xml:space="preserve">SANCHEZ CHAVES RONNY ALBERTO </t>
  </si>
  <si>
    <t>0701390116</t>
  </si>
  <si>
    <t>SANCHEZ MARTINEZ ANDREA EUGENIA</t>
  </si>
  <si>
    <t>0303590361</t>
  </si>
  <si>
    <t>SANCHEZ MORA ADRIAN</t>
  </si>
  <si>
    <t>0303690246</t>
  </si>
  <si>
    <t xml:space="preserve">SANCHO KAWAS ALEJANDRA  </t>
  </si>
  <si>
    <t>0105200176</t>
  </si>
  <si>
    <t>SANDI GUILLEN RICARDO</t>
  </si>
  <si>
    <t>503606</t>
  </si>
  <si>
    <t>0502680204</t>
  </si>
  <si>
    <t>SANDOVAL MURILLO ALVARO</t>
  </si>
  <si>
    <t>502902</t>
  </si>
  <si>
    <t>0503850623</t>
  </si>
  <si>
    <t>SEGURA ARIAS STEVEN</t>
  </si>
  <si>
    <t>0110630373</t>
  </si>
  <si>
    <t>SEGURA VARGAS RAFAEL</t>
  </si>
  <si>
    <t>500632</t>
  </si>
  <si>
    <t>0109990736</t>
  </si>
  <si>
    <t>SEQUEIRA ROVIRA EUGENIA MARIA</t>
  </si>
  <si>
    <t>503597</t>
  </si>
  <si>
    <t>0108650424</t>
  </si>
  <si>
    <t xml:space="preserve">SOLANO CARMONA KENNETH ENRIQUE </t>
  </si>
  <si>
    <t>0302430677</t>
  </si>
  <si>
    <t>SOLANO VEGA ALEXIS</t>
  </si>
  <si>
    <t>0107730142</t>
  </si>
  <si>
    <t>SOLERA PORRAS AUGUSTO CESAR</t>
  </si>
  <si>
    <t>0203610944</t>
  </si>
  <si>
    <t>SOLIS MURILLO CARLOS EDUARDO</t>
  </si>
  <si>
    <t>0203130965</t>
  </si>
  <si>
    <t>SOLIS MURILLO VICTOR MANUEL</t>
  </si>
  <si>
    <t>0106730407</t>
  </si>
  <si>
    <t>SOTELA MONTERO LAURA DEL CARMEN</t>
  </si>
  <si>
    <t>503578</t>
  </si>
  <si>
    <t>0108470885</t>
  </si>
  <si>
    <t>TREJOS AMADOR GABRIELA</t>
  </si>
  <si>
    <t>0303800313</t>
  </si>
  <si>
    <t>UREÑA MENA MARIA REINA</t>
  </si>
  <si>
    <t>503641</t>
  </si>
  <si>
    <t>503644</t>
  </si>
  <si>
    <t>503646</t>
  </si>
  <si>
    <t>503558</t>
  </si>
  <si>
    <t>503548</t>
  </si>
  <si>
    <t>SALUD, SEGURIDAD E HIGIENE OCUPACIONAL</t>
  </si>
  <si>
    <t>503592</t>
  </si>
  <si>
    <t>503557</t>
  </si>
  <si>
    <t>0401260406</t>
  </si>
  <si>
    <t>VARGAS ROJAS ELIZABETH</t>
  </si>
  <si>
    <t>0105310167</t>
  </si>
  <si>
    <t>VARGAS SALAZAR LUIS ALFREDO</t>
  </si>
  <si>
    <t>503640</t>
  </si>
  <si>
    <t>0401360125</t>
  </si>
  <si>
    <t>0105810492</t>
  </si>
  <si>
    <t>VEGA CASTRO LUIS FERNANDO</t>
  </si>
  <si>
    <t>0107080959</t>
  </si>
  <si>
    <t>VEGA MURILLO ERNESTO</t>
  </si>
  <si>
    <t>0110430593</t>
  </si>
  <si>
    <t>VILLALOBOS PACHECO LUIS JAVIER</t>
  </si>
  <si>
    <t>503568</t>
  </si>
  <si>
    <t>0110440472</t>
  </si>
  <si>
    <t>VINDAS ROJAS SARA</t>
  </si>
  <si>
    <t>0113980847</t>
  </si>
  <si>
    <t>ZAMORA COTO ANDRES FELIPE</t>
  </si>
  <si>
    <t>0601510412</t>
  </si>
  <si>
    <t>ZAMORA JAEN ROBERTO</t>
  </si>
  <si>
    <t>503619</t>
  </si>
  <si>
    <t>0114680094</t>
  </si>
  <si>
    <t>ZUÑIGA BRENES KAREN PATRICIA</t>
  </si>
  <si>
    <t>0105180466</t>
  </si>
  <si>
    <t>0302420645</t>
  </si>
  <si>
    <t>ZUÑIGA GUTIERREZ FERNANDO</t>
  </si>
  <si>
    <t>Nº de Cédula</t>
  </si>
  <si>
    <t>Estrato</t>
  </si>
  <si>
    <t>0109950092</t>
  </si>
  <si>
    <t>ALFARO PADILLA ANA RUTH</t>
  </si>
  <si>
    <t>01/07/2013</t>
  </si>
  <si>
    <t>01/10/2008</t>
  </si>
  <si>
    <t>0116030057</t>
  </si>
  <si>
    <t xml:space="preserve">MORA ESPINOZA SCARLETT FRANCINIE </t>
  </si>
  <si>
    <t>16/05/2014</t>
  </si>
  <si>
    <t>0111850144</t>
  </si>
  <si>
    <t xml:space="preserve">ZUÑIGA VASQUEZ INGRID ADRIANA </t>
  </si>
  <si>
    <t>01/04/2014</t>
  </si>
  <si>
    <t>0304540967</t>
  </si>
  <si>
    <t>ARAYA MONESTEL SANDRA</t>
  </si>
  <si>
    <t>0106160422</t>
  </si>
  <si>
    <t xml:space="preserve">GUTIERREZ FLORES PATRICIA MARIA </t>
  </si>
  <si>
    <t>0206450777</t>
  </si>
  <si>
    <t>RODRIGUEZ GUTIERREZ BERTA EUGENIA</t>
  </si>
  <si>
    <t>0110320689</t>
  </si>
  <si>
    <t xml:space="preserve">VENEGAS SILES LAURA MARIELA </t>
  </si>
  <si>
    <t>0114100793</t>
  </si>
  <si>
    <t xml:space="preserve">BADILLA AVILA CANDY TATTIANA </t>
  </si>
  <si>
    <t>01/11/2013</t>
  </si>
  <si>
    <t>0205630070</t>
  </si>
  <si>
    <t xml:space="preserve">QUESADA VASQUEZ ERIK GERARDO </t>
  </si>
  <si>
    <t>0503700819</t>
  </si>
  <si>
    <t>SOLANO BLANCO ROYNER FRANCISCO</t>
  </si>
  <si>
    <t>16/12/2013</t>
  </si>
  <si>
    <t>0304090074</t>
  </si>
  <si>
    <t xml:space="preserve">BRENES CASTILLO KENNETH ELIECER </t>
  </si>
  <si>
    <t>17/03/2014</t>
  </si>
  <si>
    <t>0106030379</t>
  </si>
  <si>
    <t xml:space="preserve">CORRALES CORRALES JOSE FRANCISCO </t>
  </si>
  <si>
    <t>0113030622</t>
  </si>
  <si>
    <t>FALLAS FERNANDEZ CRISTIAN ALBERTO</t>
  </si>
  <si>
    <t>17/11/2008</t>
  </si>
  <si>
    <t>0603900360</t>
  </si>
  <si>
    <t>ROSALES ORTEGA RIGOBERTO</t>
  </si>
  <si>
    <t xml:space="preserve">0115430205 </t>
  </si>
  <si>
    <t xml:space="preserve">SOTO SANDOVAL SHARON </t>
  </si>
  <si>
    <t>0603530128</t>
  </si>
  <si>
    <t xml:space="preserve">TAPIA ALVARADO MICHAEL ALEXIS </t>
  </si>
  <si>
    <t>0702040008</t>
  </si>
  <si>
    <t xml:space="preserve">WALLFALL MONTERO CARL ROBERT </t>
  </si>
  <si>
    <t>GERENCIA DE ADQUISICIONES Y FINANZAS</t>
  </si>
  <si>
    <t>CONSTRUCCION VIAL-UNIDAD EJECUTORA PROG. OBRAS ESTRATEG. INFRAESTRUC.</t>
  </si>
  <si>
    <t>UNIDAD EJECUTORA BCIE</t>
  </si>
  <si>
    <t>AGUILAR NUÑEZ CARLOS</t>
  </si>
  <si>
    <t>0110850813</t>
  </si>
  <si>
    <t>VEGA SEGURA CARLOS ALBERTO</t>
  </si>
  <si>
    <t>0105170081</t>
  </si>
  <si>
    <t xml:space="preserve">BALTODANO VARGAS MARIA GABRIELA </t>
  </si>
  <si>
    <t>000204</t>
  </si>
  <si>
    <t>JEFE</t>
  </si>
  <si>
    <t>0113320282</t>
  </si>
  <si>
    <t xml:space="preserve">FERNANDEZ FALLAS JOSE DAVID </t>
  </si>
  <si>
    <t>16/05/2013</t>
  </si>
  <si>
    <t>0114510743</t>
  </si>
  <si>
    <t>HERNANDEZ CAMARENO WARREN</t>
  </si>
  <si>
    <t>16/07/2014</t>
  </si>
  <si>
    <t>0204010538</t>
  </si>
  <si>
    <t>LORIA CASTILLO JOSE RAMON</t>
  </si>
  <si>
    <t>0113820448</t>
  </si>
  <si>
    <t xml:space="preserve">RODRIGUEZ GUTIERREZ GARY FRANCISCO </t>
  </si>
  <si>
    <t>0115160979</t>
  </si>
  <si>
    <t>0105090389</t>
  </si>
  <si>
    <t>ROJAS ARIAS MARIO ALBERTO</t>
  </si>
  <si>
    <t>155817444417</t>
  </si>
  <si>
    <t>URROZ GUIDO WILBER</t>
  </si>
  <si>
    <t>0112400772</t>
  </si>
  <si>
    <t>DUARTE LOPEZ ADRIANA VANESSA</t>
  </si>
  <si>
    <t>0402040783</t>
  </si>
  <si>
    <t>ARGUEDAS PEREZ DEHIVI ALEJANDRO</t>
  </si>
  <si>
    <t>0114130381</t>
  </si>
  <si>
    <t>BAGNARELLO PANIAGUA CRISTIAN LEONARDO</t>
  </si>
  <si>
    <t>0111350225</t>
  </si>
  <si>
    <t xml:space="preserve">ANGULO MENDEZ CARLOS ESTEBAN </t>
  </si>
  <si>
    <t>0112560301</t>
  </si>
  <si>
    <t xml:space="preserve">ARGUEDAS GARRO PABLO ISAAC </t>
  </si>
  <si>
    <t>GEOGRAFIA</t>
  </si>
  <si>
    <t>0205950091</t>
  </si>
  <si>
    <t xml:space="preserve">CARRANZA VARELA OSCAR ANDRES </t>
  </si>
  <si>
    <t>0303810575</t>
  </si>
  <si>
    <t xml:space="preserve">MADRIZ QUIROS JUAN JOSE </t>
  </si>
  <si>
    <t>0303700860</t>
  </si>
  <si>
    <t>MONGE HERNANDEZ LEONARDO ANDRES</t>
  </si>
  <si>
    <t>0112750597</t>
  </si>
  <si>
    <t>MONTERO CALDERON DAYANA</t>
  </si>
  <si>
    <t>0112330521</t>
  </si>
  <si>
    <t xml:space="preserve">OVIEDO ROJAS SILVIA KALINA </t>
  </si>
  <si>
    <t>0105410721</t>
  </si>
  <si>
    <t xml:space="preserve">RODRÍGUEZ CHINCHILLA ROBERTO </t>
  </si>
  <si>
    <t>0113590261</t>
  </si>
  <si>
    <t>SALAZAR VARGAS JORGE HUMBERTO</t>
  </si>
  <si>
    <t>0104110460</t>
  </si>
  <si>
    <t xml:space="preserve">SEGURA CHAVES CARLOS ALBERTO </t>
  </si>
  <si>
    <t>0108350327</t>
  </si>
  <si>
    <t>SOLERA ARAYA ROXANA</t>
  </si>
  <si>
    <t>0206160192</t>
  </si>
  <si>
    <t>BARRANTES CORDOBA HELLEN</t>
  </si>
  <si>
    <t>16/08/2014</t>
  </si>
  <si>
    <t>0111270188</t>
  </si>
  <si>
    <t xml:space="preserve">CARPIO LEROY TATIANA ROSITA </t>
  </si>
  <si>
    <t>0109150398</t>
  </si>
  <si>
    <t>MONTOYA SOSA ALEXIS MARTIN</t>
  </si>
  <si>
    <t>0206080144</t>
  </si>
  <si>
    <t xml:space="preserve">PEREZ KIAMBER ABRAHAM ABED </t>
  </si>
  <si>
    <t>16/01/2014</t>
  </si>
  <si>
    <t>0205710514</t>
  </si>
  <si>
    <t xml:space="preserve">RODRIGUEZ CAMBRONERO JOSE VINICIO </t>
  </si>
  <si>
    <t>0106490271</t>
  </si>
  <si>
    <t xml:space="preserve">SERRANO ALVARADO ALFREDO JOAQUIN </t>
  </si>
  <si>
    <t>ADMINISTRACION PUBLICA</t>
  </si>
  <si>
    <t>0107150931</t>
  </si>
  <si>
    <t xml:space="preserve">PEREZ ESQUIVEL ALEX GERARDO  </t>
  </si>
  <si>
    <t>01/03/2007</t>
  </si>
  <si>
    <t>0303340860</t>
  </si>
  <si>
    <t xml:space="preserve">SOLIS FONSECA JOHANNA </t>
  </si>
  <si>
    <t>CALVO PICADO GLEN</t>
  </si>
  <si>
    <t>0206120457</t>
  </si>
  <si>
    <t>CAMACHO SALAZAR PABLO JOSUE</t>
  </si>
  <si>
    <t>16/04/2013</t>
  </si>
  <si>
    <t>0106330246</t>
  </si>
  <si>
    <t>JIMENEZ SEVILLA MARIA GABRIELA</t>
  </si>
  <si>
    <t>0110270160</t>
  </si>
  <si>
    <t xml:space="preserve">SOTO SOLIS CESAR AUGUSTO </t>
  </si>
  <si>
    <t>0304860556</t>
  </si>
  <si>
    <t>06/01/2014</t>
  </si>
  <si>
    <t>0304840810</t>
  </si>
  <si>
    <t xml:space="preserve">MORA SUAREZ MARIA LUCIA </t>
  </si>
  <si>
    <t>0304350636</t>
  </si>
  <si>
    <t>ALVAREZ RODRIGUEZ JOSUE</t>
  </si>
  <si>
    <t>0304000024</t>
  </si>
  <si>
    <t xml:space="preserve">ARCE MURILLO RANDALL ANTONIO </t>
  </si>
  <si>
    <t>0304580557</t>
  </si>
  <si>
    <t>0503770525</t>
  </si>
  <si>
    <t xml:space="preserve">GONZALEZ LAZO MAYKEL VINICIO </t>
  </si>
  <si>
    <t>0115230201</t>
  </si>
  <si>
    <t>QUIROS GARCIA DANIELA</t>
  </si>
  <si>
    <t>0204170983</t>
  </si>
  <si>
    <t>VASQUEZ MONGE WILLIAM FRANCISCO</t>
  </si>
  <si>
    <t>0114100873</t>
  </si>
  <si>
    <t>CUBILLO JIMENEZ DIEGO</t>
  </si>
  <si>
    <t>0112250567</t>
  </si>
  <si>
    <t xml:space="preserve">VEGA CASTRO MARCO VINICIO </t>
  </si>
  <si>
    <t>UBICACIÓN FISICA ESPECIFICA SEGÚN ESTRUCTURA FUNCIONAL</t>
  </si>
  <si>
    <t>DEPARTAMENTO DE ADMINISTRACION DE PERSONAL</t>
  </si>
  <si>
    <t>DEPARTAMENTO DE VERIFICACION DE LA CALIDAD</t>
  </si>
  <si>
    <t>DEPARTAMENTO DE SUMINISTROS</t>
  </si>
  <si>
    <t>DEPARTAMENTO DE GESTION DE PROYECTOS DE SOFTWARE</t>
  </si>
  <si>
    <t>DEPARTAMENTO DE GESTION DE SERVICIOS</t>
  </si>
  <si>
    <t>DEPARTAMENTO DE CONTRATACIONES</t>
  </si>
  <si>
    <t>DIRECCION DE CONTRATACION DE VIAS Y PUENTES</t>
  </si>
  <si>
    <t>DIRECCION DE COSTOS</t>
  </si>
  <si>
    <t>DIRECCION DE DISEÑO DE VIAS Y PUENTES</t>
  </si>
  <si>
    <t>PLANIFICACION ESTRATEGICA</t>
  </si>
  <si>
    <t>DEPARTAMENTO DE PROGRAMACION Y CONTROL</t>
  </si>
  <si>
    <t>UNIDAD DE DESARROLLO DEL TALENTO HUMANO</t>
  </si>
  <si>
    <t>UNIDAD SALUD OCUPACIONAL</t>
  </si>
  <si>
    <t>UNIDAD DE ADMINISTRACION DE SISTEMAS DE INFORMACION</t>
  </si>
  <si>
    <t>COMISION DE ACCESOS RESTRINGIDOS</t>
  </si>
  <si>
    <t>SEGUIMIENTO Y EVALUACION</t>
  </si>
  <si>
    <t>UNIDAD DE RELACIONES LABORALES</t>
  </si>
  <si>
    <t>16/09/2001</t>
  </si>
  <si>
    <t>16/08/2003</t>
  </si>
  <si>
    <t>16/05/2008</t>
  </si>
  <si>
    <t>16/10/2005</t>
  </si>
  <si>
    <t>01/01/2000</t>
  </si>
  <si>
    <t>0104770501</t>
  </si>
  <si>
    <t>01/03/2002</t>
  </si>
  <si>
    <t>01/05/2003</t>
  </si>
  <si>
    <t>16/11/2008</t>
  </si>
  <si>
    <t>01/11/2002</t>
  </si>
  <si>
    <t>01/03/2000</t>
  </si>
  <si>
    <t>01/12/2005</t>
  </si>
  <si>
    <t>0114180940</t>
  </si>
  <si>
    <t xml:space="preserve">CHACON LORIA BRYAN ANDREY </t>
  </si>
  <si>
    <t>01/05/2008</t>
  </si>
  <si>
    <t>0601640518</t>
  </si>
  <si>
    <t xml:space="preserve">CONTRERAS VASQUEZ PABLO </t>
  </si>
  <si>
    <t>16/08/2001</t>
  </si>
  <si>
    <t>01/10/2004</t>
  </si>
  <si>
    <t>0701830990</t>
  </si>
  <si>
    <t xml:space="preserve">ESTELLER ZUñIGA JACQUELINE </t>
  </si>
  <si>
    <t>0207070244</t>
  </si>
  <si>
    <t xml:space="preserve">FERNANDEZ VARGAS PAMELA ANDREINA </t>
  </si>
  <si>
    <t>16/04/2002</t>
  </si>
  <si>
    <t>01/12/2007</t>
  </si>
  <si>
    <t>16/07/2009</t>
  </si>
  <si>
    <t>01/09/2000</t>
  </si>
  <si>
    <t>16/09/2003</t>
  </si>
  <si>
    <t>0108730859</t>
  </si>
  <si>
    <t>MARTINEZ BLANCO JEYFER FRANCISCO</t>
  </si>
  <si>
    <t>01/08/2006</t>
  </si>
  <si>
    <t>01/07/2002</t>
  </si>
  <si>
    <t>01/04/2008</t>
  </si>
  <si>
    <t>01/08/2002</t>
  </si>
  <si>
    <t>16/10/2003</t>
  </si>
  <si>
    <t>0115140706</t>
  </si>
  <si>
    <t xml:space="preserve">MURILLO FALLAS LAURA MARIA </t>
  </si>
  <si>
    <t>0112650194</t>
  </si>
  <si>
    <t xml:space="preserve">OBANDO CORDERO NATHALIE </t>
  </si>
  <si>
    <t>01/11/2006</t>
  </si>
  <si>
    <t>0109680181</t>
  </si>
  <si>
    <t>01/08/2003</t>
  </si>
  <si>
    <t>0107590393</t>
  </si>
  <si>
    <t>ROJAS MONGE JOSE MANUEL</t>
  </si>
  <si>
    <t>06/03/2015</t>
  </si>
  <si>
    <t>03/06/2002</t>
  </si>
  <si>
    <t>16/04/2001</t>
  </si>
  <si>
    <t>0112440314</t>
  </si>
  <si>
    <t xml:space="preserve">SANTANA GUTIERREZ DIEGO RENE </t>
  </si>
  <si>
    <t>01/08/2001</t>
  </si>
  <si>
    <t>01/04/2003</t>
  </si>
  <si>
    <t>01/02/2001</t>
  </si>
  <si>
    <t>ADM. SUPERIOR-GERENCIA ADQUISICIONES Y FINANZAS</t>
  </si>
  <si>
    <t>0107840352</t>
  </si>
  <si>
    <t xml:space="preserve">BARRELIER PEREZ MARLON </t>
  </si>
  <si>
    <t>0107080218</t>
  </si>
  <si>
    <t>CHAVARRIA OBANDO EDUARDO ANTONIO</t>
  </si>
  <si>
    <t>0112450156</t>
  </si>
  <si>
    <t xml:space="preserve">GUERRA MORAN BILLY ALEXANDER </t>
  </si>
  <si>
    <t>500631</t>
  </si>
  <si>
    <t>0105620138</t>
  </si>
  <si>
    <t>GUTIERREZ MONTERO MELVIN</t>
  </si>
  <si>
    <t>503543</t>
  </si>
  <si>
    <t>HERNANDEZ MURILLO ALEXIS FRANCISCO</t>
  </si>
  <si>
    <t>0110350316</t>
  </si>
  <si>
    <t xml:space="preserve">JIMENEZ ROJAS VERNY GERARDO </t>
  </si>
  <si>
    <t>0107670639</t>
  </si>
  <si>
    <t>MADRIGAL BARRANTES LUIS ALBERTO</t>
  </si>
  <si>
    <t>012682</t>
  </si>
  <si>
    <t>01/11/2016</t>
  </si>
  <si>
    <t>0203760614</t>
  </si>
  <si>
    <t xml:space="preserve">MADRIGAL RIMOLA CARMEN MARIA </t>
  </si>
  <si>
    <t>16/03/2016</t>
  </si>
  <si>
    <t>0113430288</t>
  </si>
  <si>
    <t xml:space="preserve">MENESES RODRIGUEZ JOSE REINALDO </t>
  </si>
  <si>
    <t>029849</t>
  </si>
  <si>
    <t>01/10/2016</t>
  </si>
  <si>
    <t>0110420226</t>
  </si>
  <si>
    <t>MONTERO ARROYO ADRIAN</t>
  </si>
  <si>
    <t>016750</t>
  </si>
  <si>
    <t>01/01/2017</t>
  </si>
  <si>
    <t>0107800414</t>
  </si>
  <si>
    <t>MORALES LORIA ADOLFO</t>
  </si>
  <si>
    <t>0304580119</t>
  </si>
  <si>
    <t xml:space="preserve">OBANDO ZUÑIGA PRISCILLA MARIA </t>
  </si>
  <si>
    <t>GERENCIA DE CONTRATACION DE VIAS Y PUENTES</t>
  </si>
  <si>
    <t>0302880812</t>
  </si>
  <si>
    <t xml:space="preserve">PEREZ RIVERA ANA ISABEL </t>
  </si>
  <si>
    <t>01/07/2016</t>
  </si>
  <si>
    <t>RAINOLD QUIROS SERGIO DENNIS</t>
  </si>
  <si>
    <t>0401810911</t>
  </si>
  <si>
    <t xml:space="preserve">SALAS PEREZ MELISSA MAVET </t>
  </si>
  <si>
    <t>503530</t>
  </si>
  <si>
    <t>0110510346</t>
  </si>
  <si>
    <t xml:space="preserve">SANCHEZ CHAVERRI VLADIMIR </t>
  </si>
  <si>
    <t>500401</t>
  </si>
  <si>
    <t>0110690264</t>
  </si>
  <si>
    <t>SANTANA SANCHEZ CINTHIA LUCRECIA</t>
  </si>
  <si>
    <t xml:space="preserve">SEQUEIRA PEÑA FORTUNATO </t>
  </si>
  <si>
    <t>01/06/2016</t>
  </si>
  <si>
    <t>0113760709</t>
  </si>
  <si>
    <t xml:space="preserve">SERRANO CHAVES IRENE MARCELA </t>
  </si>
  <si>
    <t>0602170890</t>
  </si>
  <si>
    <t>VARGAS SOTO REINALDO FRANCISCO</t>
  </si>
  <si>
    <t>000102</t>
  </si>
  <si>
    <t>AUDITOR GENERAL</t>
  </si>
  <si>
    <t>05/04/2010</t>
  </si>
  <si>
    <t>VASQUEZ RODRIGUEZ JORGE ALBERTO</t>
  </si>
  <si>
    <t>503538</t>
  </si>
  <si>
    <t>0203990296</t>
  </si>
  <si>
    <t>Ubicación Física</t>
  </si>
  <si>
    <t>ZUÑIGA FALLAS HUGO</t>
  </si>
  <si>
    <t>503545</t>
  </si>
  <si>
    <t>0105560648</t>
  </si>
  <si>
    <t xml:space="preserve">MARTINEZ MESEN JORGE ALBERTO </t>
  </si>
  <si>
    <t>902007</t>
  </si>
  <si>
    <t>CONSTRUCCION VIAL- UNID.EJEC. SAN JOSE/SAN RAMON</t>
  </si>
  <si>
    <t>01/03/2018</t>
  </si>
  <si>
    <t>UNIDAD EJECUTORA-SAN JOSE-SAN RAMON</t>
  </si>
  <si>
    <t>0106420331</t>
  </si>
  <si>
    <t xml:space="preserve">GONZALEZ CASTRO GUSTAVO ADOLFO </t>
  </si>
  <si>
    <t>0106500719</t>
  </si>
  <si>
    <t xml:space="preserve">FALLAS ARIAS JEANNETTE </t>
  </si>
  <si>
    <t>0107140420</t>
  </si>
  <si>
    <t xml:space="preserve">CHAVES MORA LAURA CLOTILDE </t>
  </si>
  <si>
    <t>902004</t>
  </si>
  <si>
    <t>CONSTRUCCION VIAL-PUENTE BINACIONAL</t>
  </si>
  <si>
    <t>16/03/2018</t>
  </si>
  <si>
    <t>UNIDAD EJECUTORA PUENTE BINACIONAL SIXAOLA</t>
  </si>
  <si>
    <t>0107440294</t>
  </si>
  <si>
    <t>SOTO ROJAS SILVIA ANDREA</t>
  </si>
  <si>
    <t>0107480718</t>
  </si>
  <si>
    <t xml:space="preserve">PORRAS FERNANDEZ DIEGO ERNESTO </t>
  </si>
  <si>
    <t>0107480792</t>
  </si>
  <si>
    <t xml:space="preserve">SANCHEZ RAMIREZ MARIO ANDRES  </t>
  </si>
  <si>
    <t>902003</t>
  </si>
  <si>
    <t>0107740159</t>
  </si>
  <si>
    <t xml:space="preserve">CORRALES VEGA JOHANNING ALBER </t>
  </si>
  <si>
    <t>AXIOLOGIA</t>
  </si>
  <si>
    <t>0107810648</t>
  </si>
  <si>
    <t xml:space="preserve">CAMPOS ARIAS RANDALL ARMANDO </t>
  </si>
  <si>
    <t>030403</t>
  </si>
  <si>
    <t>0107860485</t>
  </si>
  <si>
    <t>CALVO JIMENEZ ROSA</t>
  </si>
  <si>
    <t>013804</t>
  </si>
  <si>
    <t>16/01/2017</t>
  </si>
  <si>
    <t>0108070948</t>
  </si>
  <si>
    <t xml:space="preserve">CHAVARRIA AGUILAR RANDALL ALEXANDER </t>
  </si>
  <si>
    <t>902011</t>
  </si>
  <si>
    <t>03/04/2017</t>
  </si>
  <si>
    <t>0108110281</t>
  </si>
  <si>
    <t xml:space="preserve">ALFARO CONTRERAS ROXANA </t>
  </si>
  <si>
    <t>902025</t>
  </si>
  <si>
    <t>CONSTRUCCION VIAL-RUTA 32</t>
  </si>
  <si>
    <t>16/04/2018</t>
  </si>
  <si>
    <t>UNIDAD EJECUTORA RUTA 32</t>
  </si>
  <si>
    <t>0108530304</t>
  </si>
  <si>
    <t xml:space="preserve">JIMENEZ ESQUIVEL GREIVIN GERARDO </t>
  </si>
  <si>
    <t>902001</t>
  </si>
  <si>
    <t>902024</t>
  </si>
  <si>
    <t>0108830155</t>
  </si>
  <si>
    <t>UMAÑA MARIN RICARDO ALBERTO</t>
  </si>
  <si>
    <t>0108930909</t>
  </si>
  <si>
    <t xml:space="preserve">BINNS MONGE ALLAN MAURICIO </t>
  </si>
  <si>
    <t>GERENCIA DE ASUNTOS JURIDICOS</t>
  </si>
  <si>
    <t>0109670474</t>
  </si>
  <si>
    <t xml:space="preserve">HERNANDEZ MURILLO KAREN ANDREA </t>
  </si>
  <si>
    <t>0109690751</t>
  </si>
  <si>
    <t xml:space="preserve">CASTILLO GOMEZ ADRIANA </t>
  </si>
  <si>
    <t>0110070996</t>
  </si>
  <si>
    <t>QUIROS VARGAS RAFAEL ANGEL</t>
  </si>
  <si>
    <t>0110130740</t>
  </si>
  <si>
    <t xml:space="preserve">ROMERO AGUILAR OSCAR EDUARDO </t>
  </si>
  <si>
    <t>500625</t>
  </si>
  <si>
    <t>GERENCIA DE GESTION DE ASUNTOS JURIDICOS</t>
  </si>
  <si>
    <t>0110220161</t>
  </si>
  <si>
    <t xml:space="preserve">SOLANO SOLANO JOSE PABLO </t>
  </si>
  <si>
    <t>16/09/2018</t>
  </si>
  <si>
    <t>0110590607</t>
  </si>
  <si>
    <t xml:space="preserve">ARIAS ROJAS LUCIA </t>
  </si>
  <si>
    <t>503552</t>
  </si>
  <si>
    <t>0110630200</t>
  </si>
  <si>
    <t xml:space="preserve">SANDOVAL SIBAJA DI CARLO </t>
  </si>
  <si>
    <t>0110670569</t>
  </si>
  <si>
    <t xml:space="preserve">MIRANDA BARZALLO KATHERINE NACIR </t>
  </si>
  <si>
    <t>902022</t>
  </si>
  <si>
    <t>16/01/2018</t>
  </si>
  <si>
    <t>503575</t>
  </si>
  <si>
    <t>0110730916</t>
  </si>
  <si>
    <t>CERDAS MARTINEZ RANDALL MAURICIO</t>
  </si>
  <si>
    <t>0110830636</t>
  </si>
  <si>
    <t xml:space="preserve">ESQUIVEL CHINCHILLA JOSE ANDRES </t>
  </si>
  <si>
    <t>01/11/2018</t>
  </si>
  <si>
    <t>DIRECCION FINANZAS</t>
  </si>
  <si>
    <t>500413</t>
  </si>
  <si>
    <t>0111150567</t>
  </si>
  <si>
    <t xml:space="preserve">AGUILAR OREAMUNO MANRIQUE  </t>
  </si>
  <si>
    <t>503581</t>
  </si>
  <si>
    <t>0111580850</t>
  </si>
  <si>
    <t xml:space="preserve">ESQUIVEL ASENJO KARLA YORLENI </t>
  </si>
  <si>
    <t>16/05/2018</t>
  </si>
  <si>
    <t>015573</t>
  </si>
  <si>
    <t>0111650887</t>
  </si>
  <si>
    <t xml:space="preserve">ECHEVERRI BRENES MARTIN </t>
  </si>
  <si>
    <t>01/08/2017</t>
  </si>
  <si>
    <t>0111800360</t>
  </si>
  <si>
    <t xml:space="preserve">RIVERA GARCIA ANTHONY GABRIEL </t>
  </si>
  <si>
    <t>500024</t>
  </si>
  <si>
    <t>0112090024</t>
  </si>
  <si>
    <t>HIDALGO MARIN ANTHONY JESUS</t>
  </si>
  <si>
    <t>503642</t>
  </si>
  <si>
    <t>0112330739</t>
  </si>
  <si>
    <t xml:space="preserve">VARGAS ALVARADO HAZEL REBECA  </t>
  </si>
  <si>
    <t>0112330890</t>
  </si>
  <si>
    <t xml:space="preserve">SOLIS RAMIREZ ALVARO GONZALO </t>
  </si>
  <si>
    <t>000207</t>
  </si>
  <si>
    <t>01/02/2017</t>
  </si>
  <si>
    <t>0112340284</t>
  </si>
  <si>
    <t xml:space="preserve">JAGER CHAVARRIA NATALIA </t>
  </si>
  <si>
    <t>503576</t>
  </si>
  <si>
    <t>0112340308</t>
  </si>
  <si>
    <t xml:space="preserve">RODRIGUEZ SANCHEZ ALEJANDRO </t>
  </si>
  <si>
    <t>902023</t>
  </si>
  <si>
    <t>0112480082</t>
  </si>
  <si>
    <t xml:space="preserve">LEDEZMA CANTILLO TANIA CHARLINE </t>
  </si>
  <si>
    <t>0112510790</t>
  </si>
  <si>
    <t xml:space="preserve">MARIN GRANADOS ERIC </t>
  </si>
  <si>
    <t>902010</t>
  </si>
  <si>
    <t>ING. INDUSTRIAL Y/O ADMINISTRACION-GENERALISTA</t>
  </si>
  <si>
    <t>0112570636</t>
  </si>
  <si>
    <t xml:space="preserve">ABARCA CHAVES HELLEN PAMELA </t>
  </si>
  <si>
    <t>902027</t>
  </si>
  <si>
    <t>0112720838</t>
  </si>
  <si>
    <t xml:space="preserve">CORRALES JIMENEZ GABRIEL JESUS </t>
  </si>
  <si>
    <t>503627</t>
  </si>
  <si>
    <t>0112810036</t>
  </si>
  <si>
    <t>HERRA RODRIGUEZ CATALINA</t>
  </si>
  <si>
    <t>0112870567</t>
  </si>
  <si>
    <t xml:space="preserve">MONTERO HIDALGO PABLO ALBERTO </t>
  </si>
  <si>
    <t>0113020319</t>
  </si>
  <si>
    <t xml:space="preserve">KOYING NG ALEJANDRO </t>
  </si>
  <si>
    <t>17/04/2017</t>
  </si>
  <si>
    <t>0113030264</t>
  </si>
  <si>
    <t xml:space="preserve">CORRALES CHACON EMILIO ANTONIO </t>
  </si>
  <si>
    <t>0113130660</t>
  </si>
  <si>
    <t xml:space="preserve">MOYA HERRERA ANDRES </t>
  </si>
  <si>
    <t>902012</t>
  </si>
  <si>
    <t>01/02/2018</t>
  </si>
  <si>
    <t>0113210736</t>
  </si>
  <si>
    <t xml:space="preserve">MADRIGAL MATA LUIS ALBERTO </t>
  </si>
  <si>
    <t>503616</t>
  </si>
  <si>
    <t>0113300028</t>
  </si>
  <si>
    <t>FALLAS CALDERON FERNANDO DE JESUS</t>
  </si>
  <si>
    <t>16/09/2017</t>
  </si>
  <si>
    <t>0113610948</t>
  </si>
  <si>
    <t xml:space="preserve">MENDEZ LEIVA GUSTAVO ALONSO </t>
  </si>
  <si>
    <t>503638</t>
  </si>
  <si>
    <t>0113680980</t>
  </si>
  <si>
    <t xml:space="preserve">SOLIS RUIZ LAURA CRISTINA </t>
  </si>
  <si>
    <t>NUÑEZ AGUILAR IRBRING ANDRES</t>
  </si>
  <si>
    <t>902030</t>
  </si>
  <si>
    <t>503567</t>
  </si>
  <si>
    <t>0114120193</t>
  </si>
  <si>
    <t xml:space="preserve">ROJAS ARAYA ELSI NOELIA </t>
  </si>
  <si>
    <t>0114390845</t>
  </si>
  <si>
    <t xml:space="preserve">SOLANO VALLEJOS RAQUEL </t>
  </si>
  <si>
    <t>16/10/2017</t>
  </si>
  <si>
    <t>0114690305</t>
  </si>
  <si>
    <t xml:space="preserve">GRILLO ESPINOZA MARIANA </t>
  </si>
  <si>
    <t>030185</t>
  </si>
  <si>
    <t>0115130272</t>
  </si>
  <si>
    <t xml:space="preserve">BORBON PEREZ NATHALIA MARIA  </t>
  </si>
  <si>
    <t>0115930312</t>
  </si>
  <si>
    <t xml:space="preserve">CALDERON CESPEDES LUISA ELENA </t>
  </si>
  <si>
    <t>0116100090</t>
  </si>
  <si>
    <t xml:space="preserve">GUZMAN MENDOZA RONALD EDUARDO </t>
  </si>
  <si>
    <t>902016</t>
  </si>
  <si>
    <t>01/12/2017</t>
  </si>
  <si>
    <t>902028</t>
  </si>
  <si>
    <t>02/10/2017</t>
  </si>
  <si>
    <t>0117140860</t>
  </si>
  <si>
    <t xml:space="preserve">BONILLA RAMIREZ VALERIA EUGENIA </t>
  </si>
  <si>
    <t>902029</t>
  </si>
  <si>
    <t>16/09/2008</t>
  </si>
  <si>
    <t>0205520387</t>
  </si>
  <si>
    <t xml:space="preserve">CHAVES VARGAS JULIO ALBERTO </t>
  </si>
  <si>
    <t>902020</t>
  </si>
  <si>
    <t>01/09/2017</t>
  </si>
  <si>
    <t>0206260273</t>
  </si>
  <si>
    <t xml:space="preserve">HERNANDEZ RODRIGUEZ JUAN CARLOS </t>
  </si>
  <si>
    <t>0206300852</t>
  </si>
  <si>
    <t xml:space="preserve">ZAMORA CHAVES STEFFANY MARIA </t>
  </si>
  <si>
    <t>902013</t>
  </si>
  <si>
    <t>AMINISTRACION-GENERALISTA</t>
  </si>
  <si>
    <t>0206650876</t>
  </si>
  <si>
    <t xml:space="preserve">CHACON SALAZAR YAZMIN MARIA </t>
  </si>
  <si>
    <t>902015</t>
  </si>
  <si>
    <t>01/06/2018</t>
  </si>
  <si>
    <t>503551</t>
  </si>
  <si>
    <t>0301890060</t>
  </si>
  <si>
    <t xml:space="preserve">RODRIGUEZ VARGAS MARIO ALBERTO </t>
  </si>
  <si>
    <t>0303180699</t>
  </si>
  <si>
    <t xml:space="preserve">CERDAS MONTOYA MELVIN </t>
  </si>
  <si>
    <t>000203</t>
  </si>
  <si>
    <t>0303290376</t>
  </si>
  <si>
    <t xml:space="preserve">VARGAS CHACON JORGE ENRIQUE </t>
  </si>
  <si>
    <t>0303420477</t>
  </si>
  <si>
    <t>PIEDRA MENDEZ JOHAM DE LOS ANGELES</t>
  </si>
  <si>
    <t>902008</t>
  </si>
  <si>
    <t>19/02/2018</t>
  </si>
  <si>
    <t>503572</t>
  </si>
  <si>
    <t>0303620660</t>
  </si>
  <si>
    <t>GAMBOA CALVO PRISCILA</t>
  </si>
  <si>
    <t>0303750296</t>
  </si>
  <si>
    <t xml:space="preserve">QUIROS VARGAS BERNY DAVID  </t>
  </si>
  <si>
    <t>0303780502</t>
  </si>
  <si>
    <t>MORALES SOLANO PAULO</t>
  </si>
  <si>
    <t>030549</t>
  </si>
  <si>
    <t>0303800742</t>
  </si>
  <si>
    <t xml:space="preserve">HERNANDEZ MORA YAMIL JOSE </t>
  </si>
  <si>
    <t>902014</t>
  </si>
  <si>
    <t>0304130585</t>
  </si>
  <si>
    <t xml:space="preserve">GOMEZ NAVARRO JOHNNY GUSTAVO </t>
  </si>
  <si>
    <t>17/09/2018</t>
  </si>
  <si>
    <t>0304300085</t>
  </si>
  <si>
    <t>FONSECA GRANADOS IVAN ANDRES</t>
  </si>
  <si>
    <t>01/03/2017</t>
  </si>
  <si>
    <t>0304450622</t>
  </si>
  <si>
    <t xml:space="preserve">BRENES ARCE FABIAN ANDRES </t>
  </si>
  <si>
    <t>GERENCIA DE CONSERVACION DE VIAS Y PUENTES-DEPARTAMENTO DE VERIFICACION DE LA CALIDAD</t>
  </si>
  <si>
    <t xml:space="preserve">CALDERON MORA CHRISTOPHER DAMIAN </t>
  </si>
  <si>
    <t>101553</t>
  </si>
  <si>
    <t>0304660819</t>
  </si>
  <si>
    <t xml:space="preserve">RAMIREZ RIVERA SERGIO ESTEBAN </t>
  </si>
  <si>
    <t>ADM. SUPERIOR-DIRECCION EJECUTIVA</t>
  </si>
  <si>
    <t>0304660820</t>
  </si>
  <si>
    <t xml:space="preserve">RAMIREZ RIVERA JORGE ARTURO </t>
  </si>
  <si>
    <t>01/04/2018</t>
  </si>
  <si>
    <t>0401720379</t>
  </si>
  <si>
    <t xml:space="preserve">MONTERO SEGURA DARLENE ROCIO  </t>
  </si>
  <si>
    <t>0401730125</t>
  </si>
  <si>
    <t xml:space="preserve">MONTERO VASQUEZ MAYCOL ANDRES </t>
  </si>
  <si>
    <t>0401960803</t>
  </si>
  <si>
    <t xml:space="preserve">ALFARO VARGAS JAIRO </t>
  </si>
  <si>
    <t>INGENIERIA MECANICA</t>
  </si>
  <si>
    <t>16/07/2017</t>
  </si>
  <si>
    <t>0401980143</t>
  </si>
  <si>
    <t xml:space="preserve">BOLAÑOS SOLIS MARIA IVETH </t>
  </si>
  <si>
    <t>503600</t>
  </si>
  <si>
    <t>0402020419</t>
  </si>
  <si>
    <t xml:space="preserve">MADRIGAL QUESADA ANDREA MARIA </t>
  </si>
  <si>
    <t>013926</t>
  </si>
  <si>
    <t>0402040268</t>
  </si>
  <si>
    <t xml:space="preserve">CALDERON SAENZ JAVIER BERNARDO  </t>
  </si>
  <si>
    <t>012446</t>
  </si>
  <si>
    <t>0402090185</t>
  </si>
  <si>
    <t xml:space="preserve">GARITA FERNANDEZ ANA LUCIA </t>
  </si>
  <si>
    <t>503590</t>
  </si>
  <si>
    <t>0402200782</t>
  </si>
  <si>
    <t xml:space="preserve">MORENO CRUZ SHIRLEY DAYANA </t>
  </si>
  <si>
    <t>0501570529</t>
  </si>
  <si>
    <t xml:space="preserve">MELENDEZ CERDA EDGAR </t>
  </si>
  <si>
    <t>902019</t>
  </si>
  <si>
    <t>503607</t>
  </si>
  <si>
    <t>016101</t>
  </si>
  <si>
    <t>0603380790</t>
  </si>
  <si>
    <t xml:space="preserve">MOYA MONTERO MARIA GABRIELA </t>
  </si>
  <si>
    <t>902026</t>
  </si>
  <si>
    <t>0603430463</t>
  </si>
  <si>
    <t xml:space="preserve">CHAVES SEQUEIRA ANA LISSETH </t>
  </si>
  <si>
    <t>0701770860</t>
  </si>
  <si>
    <t xml:space="preserve">NG FENG ADRIANA </t>
  </si>
  <si>
    <t>0701780905</t>
  </si>
  <si>
    <t xml:space="preserve">TEJEDA VALVERDE JOSHIMAR ALFRED </t>
  </si>
  <si>
    <t>0801110546</t>
  </si>
  <si>
    <t>HENAO FERNANDEZ ANDRES FELIPE</t>
  </si>
  <si>
    <t>095650</t>
  </si>
  <si>
    <t>01/04/2017</t>
  </si>
  <si>
    <t>0116120135</t>
  </si>
  <si>
    <t xml:space="preserve">ACON GARITA JUAN JOSE </t>
  </si>
  <si>
    <t xml:space="preserve">ACUÑA CHAVERRI PAOLA BEATRIZ </t>
  </si>
  <si>
    <t>0117350431</t>
  </si>
  <si>
    <t xml:space="preserve">ALEMAN MARTINEZ GRETEL ALEJANDRA </t>
  </si>
  <si>
    <t>0114000742</t>
  </si>
  <si>
    <t>ARIAS HERNANDEZ YESSENIA</t>
  </si>
  <si>
    <t>0109690865</t>
  </si>
  <si>
    <t>BADILLA AGÜERO RICHARD FELIPE</t>
  </si>
  <si>
    <t>0111500740</t>
  </si>
  <si>
    <t>BARRANTES CHAVES ROY ANDRES</t>
  </si>
  <si>
    <t>CARDOZA SANCHEZ JORGE FERNANDO</t>
  </si>
  <si>
    <t>0106970318</t>
  </si>
  <si>
    <t xml:space="preserve">CASCANTE LEAL RAFAEL ANGEL </t>
  </si>
  <si>
    <t>0110200698</t>
  </si>
  <si>
    <t>CASTRO COTO ALEXANDER</t>
  </si>
  <si>
    <t>0112800525</t>
  </si>
  <si>
    <t>CORDOBA FERNANDEZ JORGE AURELIO</t>
  </si>
  <si>
    <t>0112810479</t>
  </si>
  <si>
    <t xml:space="preserve">GONZALEZ GONZALEZ GALIA CRISTINA </t>
  </si>
  <si>
    <t>0112130624</t>
  </si>
  <si>
    <t xml:space="preserve">HERNANDEZ LEITON GRETTEL LUCIA </t>
  </si>
  <si>
    <t>0501930675</t>
  </si>
  <si>
    <t xml:space="preserve">JIMENEZ CASTILLO RICARDO ALBERTO </t>
  </si>
  <si>
    <t>0112030153</t>
  </si>
  <si>
    <t>JIMENEZ MARTINEZ OSCAR MANUEL</t>
  </si>
  <si>
    <t>0109980619</t>
  </si>
  <si>
    <t xml:space="preserve">MAS ROMERO JAIME JOSE </t>
  </si>
  <si>
    <t>0112500330</t>
  </si>
  <si>
    <t>MEJIAS OROZCO MARJORIE DE LOS ANGELES</t>
  </si>
  <si>
    <t>0113380679</t>
  </si>
  <si>
    <t xml:space="preserve">NARANJO GARITA LUIS ANDRES </t>
  </si>
  <si>
    <t>0115420074</t>
  </si>
  <si>
    <t xml:space="preserve">OLIVAS CALDERON MARIA LAURA </t>
  </si>
  <si>
    <t>0115660722</t>
  </si>
  <si>
    <t xml:space="preserve">PEREZ HERNANDEZ ALEJANDRO JOSE </t>
  </si>
  <si>
    <t>0402300744</t>
  </si>
  <si>
    <t xml:space="preserve">RAMIREZ MOLINA EDGAR ANDRES </t>
  </si>
  <si>
    <t>0206660207</t>
  </si>
  <si>
    <t>RAMIREZ PACHECO FRANCISCO JAVIER</t>
  </si>
  <si>
    <t>0109030280</t>
  </si>
  <si>
    <t xml:space="preserve">ROMERO BADILLA ILLIANNA PATRICIA </t>
  </si>
  <si>
    <t>0113820238</t>
  </si>
  <si>
    <t xml:space="preserve">RUIZ RIOS PABLO ALBERTO </t>
  </si>
  <si>
    <t>0114400223</t>
  </si>
  <si>
    <t xml:space="preserve">SALCEDO PEREZ BRYAN MARCELO </t>
  </si>
  <si>
    <t>0900900746</t>
  </si>
  <si>
    <t xml:space="preserve">UREÑA BARRIOS GERARDO </t>
  </si>
  <si>
    <t>500017</t>
  </si>
  <si>
    <t>509345</t>
  </si>
  <si>
    <t>902005</t>
  </si>
  <si>
    <t>500629</t>
  </si>
  <si>
    <t>503609</t>
  </si>
  <si>
    <t>503628</t>
  </si>
  <si>
    <t>902002</t>
  </si>
  <si>
    <t>500630</t>
  </si>
  <si>
    <t>503573</t>
  </si>
  <si>
    <t>015323</t>
  </si>
  <si>
    <t>503636</t>
  </si>
  <si>
    <t>902006</t>
  </si>
  <si>
    <t>503623</t>
  </si>
  <si>
    <t>503643</t>
  </si>
  <si>
    <t>000206</t>
  </si>
  <si>
    <t>902021</t>
  </si>
  <si>
    <t>503635</t>
  </si>
  <si>
    <t>502908</t>
  </si>
  <si>
    <t>PROFESIONAL DE SERVICIO CIVIL 1 B</t>
  </si>
  <si>
    <t>SECRETARIO DE SERVICIO CIVIL 1</t>
  </si>
  <si>
    <t>SIN ESPECIALIDAD</t>
  </si>
  <si>
    <t>TÉCNICO DE SERVICIO CIVIL 1</t>
  </si>
  <si>
    <t>PROFESIONAL JEFE INFORMÁTICA 1 B</t>
  </si>
  <si>
    <t>PROFESIONAL DE SERVICIO CIVIL 2</t>
  </si>
  <si>
    <t>PROFESIONAL DE SERVICIO CIVIL 3</t>
  </si>
  <si>
    <t>PROFESIONAL JEFE DE SERVICIO CIVIL 1</t>
  </si>
  <si>
    <t>PROFESIONAL EN INFORMÁTICA 3</t>
  </si>
  <si>
    <t>PROFESIONAL DE SERVICIO CIVIL 1 A</t>
  </si>
  <si>
    <t>OFICINISTA DE SERVICIO CIVIL 2</t>
  </si>
  <si>
    <t>PROFESIONAL EN INFORMÁTICA 2</t>
  </si>
  <si>
    <t>SECRETARIO DE SERVICIO CIVIL 2</t>
  </si>
  <si>
    <t>TRABAJADOR CALIFICADO DE SERVICIO CIVIL 2</t>
  </si>
  <si>
    <t>PROFESIONAL JEFE DE SERVICIO CIVIL 3</t>
  </si>
  <si>
    <t>PROFESIONAL JEFE DE SERVICIO CIVIL 2</t>
  </si>
  <si>
    <t>TÉCNICO DE SERVICIO CIVIL 2</t>
  </si>
  <si>
    <t>GERENTE DE SERVICIO CIVIL 1</t>
  </si>
  <si>
    <t>TRABAJADOR CALIFICADO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</si>
  <si>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</si>
  <si>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</si>
  <si>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</si>
  <si>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</si>
  <si>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</si>
  <si>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</si>
  <si>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OFICINISTA DE SERVICIO CIVIL 1</t>
  </si>
  <si>
    <t>OPERADOR DE MAQUINARIA DE SERVICIO CIVIL 1</t>
  </si>
  <si>
    <t xml:space="preserve">PROFESIONAL DE SERVICIO CIVIL 3 </t>
  </si>
  <si>
    <t>PROFESIONAL EN INFORMÁTICA 1 C</t>
  </si>
  <si>
    <t>GESTION DE ALMACENAMIENTO</t>
  </si>
  <si>
    <t>PROFESIONAL EN INFORMÁTICA 1 B</t>
  </si>
  <si>
    <t>PROFESIONAL JEFE EN INFORMÁTICA 2</t>
  </si>
  <si>
    <t>DIRECTOR REGION BRUNCA</t>
  </si>
  <si>
    <t>DIRECTOR REGION PACIFICO CENTRAL</t>
  </si>
  <si>
    <t>DIRECTORA REGION CENTRAL</t>
  </si>
  <si>
    <t>01/06/2019</t>
  </si>
  <si>
    <t>3/03/2014</t>
  </si>
  <si>
    <t>16/05/2019</t>
  </si>
  <si>
    <t>01/05/2019</t>
  </si>
  <si>
    <t>02/02/2019</t>
  </si>
  <si>
    <t>GERENCIA DE CONSERVACION DE VIAS Y PUENTES-DIRECCION REGIONAL CENTRAL</t>
  </si>
  <si>
    <t>Profesional</t>
  </si>
  <si>
    <t>Técnico</t>
  </si>
  <si>
    <t>Calificado</t>
  </si>
  <si>
    <t>Gerencial</t>
  </si>
  <si>
    <t>Operativo</t>
  </si>
  <si>
    <t>Superior</t>
  </si>
  <si>
    <t>16/01/2019</t>
  </si>
  <si>
    <t>16/07/2019</t>
  </si>
  <si>
    <t>16/03/2019</t>
  </si>
  <si>
    <t>01/12/2019</t>
  </si>
  <si>
    <t>18/03/2019</t>
  </si>
  <si>
    <t>01/03/2019</t>
  </si>
  <si>
    <t>01/04/2019</t>
  </si>
  <si>
    <t>01/02/2019</t>
  </si>
  <si>
    <t>PERÍODO:  DEL 1° DE ENERO DEL 2019 AL 31 DICIEMBRE DEL 2019</t>
  </si>
  <si>
    <t>Excelente</t>
  </si>
  <si>
    <t>Muy Bueno</t>
  </si>
  <si>
    <t>DIRECCIÓN DE COSTOS DE VÍAS Y PUENTES</t>
  </si>
  <si>
    <t>DIRECCIÓN DE CONTRATACIÓN DE VÍAS Y PUENTES</t>
  </si>
  <si>
    <t>DIRECCIÓN DE DISEÑO DE VÍAS Y PUENTES</t>
  </si>
  <si>
    <t>0114160736</t>
  </si>
  <si>
    <t>PROFESIONAL</t>
  </si>
  <si>
    <t>AUDITORÍA</t>
  </si>
  <si>
    <t>4-0196-0803</t>
  </si>
  <si>
    <t xml:space="preserve">DIRECCIÒN DEL SERVICIO AL USUARIO Y RECAUDACION </t>
  </si>
  <si>
    <t>3-0449-0283</t>
  </si>
  <si>
    <t>OPERATIVO</t>
  </si>
  <si>
    <t>3-0409-0074</t>
  </si>
  <si>
    <t>1-1418-0940</t>
  </si>
  <si>
    <t>5-0371-0630</t>
  </si>
  <si>
    <t>5-0173-0771</t>
  </si>
  <si>
    <t>1-0603-0379</t>
  </si>
  <si>
    <t>1-0970-0846</t>
  </si>
  <si>
    <t>1-1165-0887</t>
  </si>
  <si>
    <t>1-0690-0059</t>
  </si>
  <si>
    <t>1-1332-0282</t>
  </si>
  <si>
    <t>4-0134-0845</t>
  </si>
  <si>
    <t>5-0360-0246</t>
  </si>
  <si>
    <t>1-1364-0589</t>
  </si>
  <si>
    <t>1-1451-0743</t>
  </si>
  <si>
    <t>1-1209-0024</t>
  </si>
  <si>
    <t>2-0634-0765</t>
  </si>
  <si>
    <t>6-0390-0360</t>
  </si>
  <si>
    <t>5-0190-0530</t>
  </si>
  <si>
    <t>1-1115-0985</t>
  </si>
  <si>
    <t>5-0268-0204</t>
  </si>
  <si>
    <t>1-1368-0980</t>
  </si>
  <si>
    <t>5-0370-0819</t>
  </si>
  <si>
    <t>6-0353-0128</t>
  </si>
  <si>
    <t>1-0531-0167</t>
  </si>
  <si>
    <t>7-0204-0008</t>
  </si>
  <si>
    <t>6-0151-0412</t>
  </si>
  <si>
    <t>3-0242-0645</t>
  </si>
  <si>
    <t>1-1382-0238</t>
  </si>
  <si>
    <t>Muy bueno</t>
  </si>
  <si>
    <t>1-1566-0722</t>
  </si>
  <si>
    <t>5-0300-0817</t>
  </si>
  <si>
    <t>0109990762</t>
  </si>
  <si>
    <t/>
  </si>
  <si>
    <t>Personal de Apoyo</t>
  </si>
  <si>
    <t>Profesional Jefe de Proyecto o de Unidad Ejecutora de Proyecto</t>
  </si>
  <si>
    <t xml:space="preserve"> 0108730859</t>
  </si>
  <si>
    <t>Unidad Ejecutora Ruta Nacional 32</t>
  </si>
  <si>
    <t>Dirección de Gestión del Recurso Humano</t>
  </si>
  <si>
    <t>0701580722</t>
  </si>
  <si>
    <t>0110410505</t>
  </si>
  <si>
    <t>0109420041</t>
  </si>
  <si>
    <t>0204000588</t>
  </si>
  <si>
    <t>0303190909</t>
  </si>
  <si>
    <t>0603460109</t>
  </si>
  <si>
    <t>0601320327</t>
  </si>
  <si>
    <t>0112020580</t>
  </si>
  <si>
    <t>0502560949</t>
  </si>
  <si>
    <t>0202480320</t>
  </si>
  <si>
    <t>0107200701</t>
  </si>
  <si>
    <t>0502010799</t>
  </si>
  <si>
    <t>0105740344</t>
  </si>
  <si>
    <t>0106150947</t>
  </si>
  <si>
    <t>0106470305</t>
  </si>
  <si>
    <t>0701370163</t>
  </si>
  <si>
    <t>0501760024</t>
  </si>
  <si>
    <t>0203610824</t>
  </si>
  <si>
    <t>0601710207</t>
  </si>
  <si>
    <t>0107890592</t>
  </si>
  <si>
    <t>0203720870</t>
  </si>
  <si>
    <t>0109200759</t>
  </si>
  <si>
    <t>0203380302</t>
  </si>
  <si>
    <t>0603250037</t>
  </si>
  <si>
    <t>CALIFICADO</t>
  </si>
  <si>
    <t xml:space="preserve">DIRECCIÓN DE FINANZAS </t>
  </si>
  <si>
    <t xml:space="preserve">PROFESIONAL </t>
  </si>
  <si>
    <t xml:space="preserve">TÉCNICO </t>
  </si>
  <si>
    <t>ADMINISTRATIVO</t>
  </si>
  <si>
    <t>TECNICO</t>
  </si>
  <si>
    <t>EJECUTIVO</t>
  </si>
  <si>
    <t>Regular</t>
  </si>
  <si>
    <t>107970183</t>
  </si>
  <si>
    <t>Bueno</t>
  </si>
  <si>
    <t>0601520155</t>
  </si>
  <si>
    <t>UNIDAD EJECUTORA SAN JOSE-SAN RAMON</t>
  </si>
  <si>
    <t> 0110830636</t>
  </si>
  <si>
    <t>Ruta 32</t>
  </si>
  <si>
    <t>Pofesional</t>
  </si>
  <si>
    <t>PROVEEDURIA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</si>
</sst>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  <scheme val="minor"/>
    </font>
    <font>
      <sz val="11"/>
      <color theme="0"/>
      <name val="Arial Narrow"/>
      <family val="2"/>
    </font>
    <font>
      <sz val="11"/>
      <color theme="0"/>
      <name val="Arial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3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 applyAlignment="1" applyProtection="1"/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7" fillId="0" borderId="0" xfId="0" applyFont="1" applyAlignment="1" applyProtection="1"/>
    <xf numFmtId="0" fontId="0" fillId="0" borderId="0" xfId="0" applyProtection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7" fillId="0" borderId="0" xfId="0" applyFont="1" applyFill="1" applyBorder="1"/>
    <xf numFmtId="49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/>
    <xf numFmtId="0" fontId="6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7" fillId="0" borderId="0" xfId="0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14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/>
    <xf numFmtId="1" fontId="7" fillId="0" borderId="0" xfId="0" applyNumberFormat="1" applyFont="1" applyFill="1"/>
    <xf numFmtId="1" fontId="7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/>
    <xf numFmtId="166" fontId="7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/>
    <xf numFmtId="0" fontId="4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4" fillId="2" borderId="0" xfId="0" applyFont="1" applyFill="1" applyBorder="1" applyAlignment="1" applyProtection="1"/>
    <xf numFmtId="0" fontId="0" fillId="2" borderId="0" xfId="0" applyFill="1" applyProtection="1"/>
    <xf numFmtId="0" fontId="4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2" fontId="4" fillId="0" borderId="0" xfId="0" applyNumberFormat="1" applyFont="1" applyBorder="1" applyAlignment="1" applyProtection="1"/>
    <xf numFmtId="2" fontId="0" fillId="0" borderId="0" xfId="0" applyNumberFormat="1" applyProtection="1"/>
    <xf numFmtId="0" fontId="0" fillId="2" borderId="1" xfId="0" applyFont="1" applyFill="1" applyBorder="1"/>
    <xf numFmtId="0" fontId="0" fillId="2" borderId="1" xfId="0" applyFont="1" applyFill="1" applyBorder="1" applyProtection="1"/>
    <xf numFmtId="0" fontId="0" fillId="2" borderId="1" xfId="0" applyFont="1" applyFill="1" applyBorder="1" applyAlignment="1" applyProtection="1">
      <alignment horizontal="left"/>
    </xf>
    <xf numFmtId="2" fontId="0" fillId="2" borderId="1" xfId="0" applyNumberFormat="1" applyFont="1" applyFill="1" applyBorder="1" applyProtection="1"/>
    <xf numFmtId="0" fontId="12" fillId="2" borderId="1" xfId="0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 applyProtection="1"/>
    <xf numFmtId="2" fontId="12" fillId="2" borderId="1" xfId="1" applyNumberFormat="1" applyFont="1" applyFill="1" applyBorder="1" applyAlignment="1" applyProtection="1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2" fontId="0" fillId="2" borderId="1" xfId="0" applyNumberFormat="1" applyFont="1" applyFill="1" applyBorder="1"/>
    <xf numFmtId="49" fontId="12" fillId="2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 applyProtection="1">
      <alignment horizontal="left"/>
    </xf>
    <xf numFmtId="0" fontId="12" fillId="2" borderId="9" xfId="0" applyFont="1" applyFill="1" applyBorder="1" applyAlignment="1" applyProtection="1">
      <alignment horizontal="left" vertical="top" wrapText="1"/>
    </xf>
    <xf numFmtId="0" fontId="12" fillId="2" borderId="9" xfId="0" applyFont="1" applyFill="1" applyBorder="1" applyAlignment="1" applyProtection="1"/>
    <xf numFmtId="2" fontId="12" fillId="2" borderId="9" xfId="1" applyNumberFormat="1" applyFont="1" applyFill="1" applyBorder="1" applyAlignment="1" applyProtection="1"/>
    <xf numFmtId="0" fontId="0" fillId="2" borderId="1" xfId="0" applyFont="1" applyFill="1" applyBorder="1" applyAlignment="1">
      <alignment vertical="center"/>
    </xf>
    <xf numFmtId="0" fontId="5" fillId="2" borderId="0" xfId="0" applyFont="1" applyFill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wrapText="1"/>
    </xf>
    <xf numFmtId="0" fontId="3" fillId="0" borderId="11" xfId="0" applyFont="1" applyBorder="1" applyAlignment="1" applyProtection="1">
      <alignment horizontal="left" wrapText="1"/>
    </xf>
    <xf numFmtId="0" fontId="2" fillId="2" borderId="12" xfId="0" applyFont="1" applyFill="1" applyBorder="1" applyAlignment="1" applyProtection="1"/>
    <xf numFmtId="0" fontId="2" fillId="2" borderId="13" xfId="0" applyFont="1" applyFill="1" applyBorder="1" applyAlignment="1" applyProtection="1"/>
    <xf numFmtId="0" fontId="0" fillId="2" borderId="14" xfId="0" applyFill="1" applyBorder="1" applyProtection="1"/>
    <xf numFmtId="0" fontId="2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/>
    </xf>
    <xf numFmtId="2" fontId="2" fillId="0" borderId="6" xfId="0" applyNumberFormat="1" applyFont="1" applyBorder="1" applyAlignment="1" applyProtection="1">
      <alignment horizontal="center"/>
    </xf>
    <xf numFmtId="0" fontId="14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 applyProtection="1">
      <alignment horizontal="left"/>
    </xf>
    <xf numFmtId="49" fontId="0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1" fillId="2" borderId="2" xfId="0" applyNumberFormat="1" applyFont="1" applyFill="1" applyBorder="1" applyAlignment="1" applyProtection="1">
      <alignment horizontal="left"/>
      <protection locked="0"/>
    </xf>
    <xf numFmtId="49" fontId="12" fillId="2" borderId="2" xfId="0" applyNumberFormat="1" applyFont="1" applyFill="1" applyBorder="1" applyAlignment="1" applyProtection="1">
      <alignment horizontal="left"/>
      <protection locked="0"/>
    </xf>
    <xf numFmtId="49" fontId="12" fillId="2" borderId="2" xfId="7" applyNumberFormat="1" applyFont="1" applyFill="1" applyBorder="1" applyAlignment="1">
      <alignment horizontal="left"/>
    </xf>
    <xf numFmtId="49" fontId="12" fillId="2" borderId="2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left"/>
      <protection locked="0"/>
    </xf>
    <xf numFmtId="49" fontId="15" fillId="3" borderId="2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horizontal="center" vertical="center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49" fontId="15" fillId="3" borderId="3" xfId="0" applyNumberFormat="1" applyFont="1" applyFill="1" applyBorder="1" applyAlignment="1" applyProtection="1">
      <alignment horizontal="center" vertical="center" wrapText="1"/>
    </xf>
    <xf numFmtId="2" fontId="15" fillId="3" borderId="1" xfId="0" applyNumberFormat="1" applyFont="1" applyFill="1" applyBorder="1" applyAlignment="1" applyProtection="1">
      <alignment horizontal="center" vertical="center" wrapText="1"/>
    </xf>
    <xf numFmtId="49" fontId="15" fillId="3" borderId="3" xfId="0" applyNumberFormat="1" applyFont="1" applyFill="1" applyBorder="1" applyAlignment="1" applyProtection="1">
      <alignment horizontal="center" vertical="center" wrapText="1"/>
    </xf>
    <xf numFmtId="2" fontId="0" fillId="2" borderId="1" xfId="0" applyNumberFormat="1" applyFont="1" applyFill="1" applyBorder="1" applyAlignment="1">
      <alignment vertical="center"/>
    </xf>
    <xf numFmtId="2" fontId="2" fillId="0" borderId="6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</xf>
    <xf numFmtId="2" fontId="12" fillId="2" borderId="1" xfId="1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2" fontId="12" fillId="2" borderId="9" xfId="1" applyNumberFormat="1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2" fontId="4" fillId="4" borderId="1" xfId="0" applyNumberFormat="1" applyFont="1" applyFill="1" applyBorder="1" applyAlignment="1" applyProtection="1">
      <alignment horizontal="center" vertical="center" wrapText="1"/>
    </xf>
    <xf numFmtId="2" fontId="17" fillId="3" borderId="1" xfId="0" applyNumberFormat="1" applyFont="1" applyFill="1" applyBorder="1" applyAlignment="1" applyProtection="1">
      <alignment horizontal="center" vertical="center" wrapText="1"/>
    </xf>
    <xf numFmtId="2" fontId="12" fillId="2" borderId="1" xfId="1" applyNumberFormat="1" applyFont="1" applyFill="1" applyBorder="1" applyAlignment="1" applyProtection="1">
      <protection locked="0"/>
    </xf>
    <xf numFmtId="2" fontId="12" fillId="2" borderId="9" xfId="1" applyNumberFormat="1" applyFont="1" applyFill="1" applyBorder="1" applyAlignment="1" applyProtection="1">
      <protection locked="0"/>
    </xf>
  </cellXfs>
  <cellStyles count="10">
    <cellStyle name="Comma" xfId="1" builtinId="3"/>
    <cellStyle name="Millares [0] 2" xfId="8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9" xr:uid="{00000000-0005-0000-0000-000005000000}"/>
    <cellStyle name="Normal" xfId="0" builtinId="0"/>
    <cellStyle name="Normal 2" xfId="2" xr:uid="{00000000-0005-0000-0000-000007000000}"/>
    <cellStyle name="Normal 3" xfId="6" xr:uid="{00000000-0005-0000-0000-000008000000}"/>
    <cellStyle name="Normal 4" xfId="7" xr:uid="{00000000-0005-0000-0000-000009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general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2</xdr:col>
      <xdr:colOff>614280</xdr:colOff>
      <xdr:row>4</xdr:row>
      <xdr:rowOff>106680</xdr:rowOff>
    </xdr:to>
    <xdr:pic>
      <xdr:nvPicPr>
        <xdr:cNvPr id="2" name="Picture 1" descr="Logo CONAV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38100"/>
          <a:ext cx="2013620" cy="792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rpeta%20compartida%20RH\Unidad%20Gesti&#243;n%20del%20Talento%20Humano\CAPACITACION\EVALUACIONES%20DE%20DESEMPE&#209;O%20POR%20A&#209;O%20LOGISTICA\2019\LLEGADA%20DE%20CUADROS%20DE%20REGISTRO%20EXCEL%20POR%20DEPTO\AUDITO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VALUACIÓN 2019"/>
      <sheetName val="Hoja1"/>
    </sheetNames>
    <sheetDataSet>
      <sheetData sheetId="0">
        <row r="5">
          <cell r="A5" t="str">
            <v>0111370113</v>
          </cell>
          <cell r="B5" t="str">
            <v>AGUILAR VARGAS EDDIE</v>
          </cell>
          <cell r="C5" t="str">
            <v>M</v>
          </cell>
          <cell r="D5" t="str">
            <v>00401060001</v>
          </cell>
          <cell r="E5" t="str">
            <v>124</v>
          </cell>
          <cell r="F5" t="str">
            <v>0202011</v>
          </cell>
          <cell r="G5" t="str">
            <v>009014</v>
          </cell>
          <cell r="H5"/>
          <cell r="I5" t="str">
            <v>CALIFICADOS</v>
          </cell>
          <cell r="J5" t="str">
            <v>4112</v>
          </cell>
          <cell r="K5" t="str">
            <v>OFICINISTA DE SERV. CIVIL 2</v>
          </cell>
          <cell r="L5" t="str">
            <v>LABORES VARIAS DE OFICINA</v>
          </cell>
          <cell r="M5" t="str">
            <v>OPERAC. E INVERSIONES VIAS DE PEAJE</v>
          </cell>
          <cell r="N5" t="str">
            <v>OFICINAS CENTRALES</v>
          </cell>
          <cell r="O5" t="str">
            <v>PROPIEDAD</v>
          </cell>
          <cell r="P5"/>
          <cell r="Q5"/>
          <cell r="S5" t="str">
            <v>DEPARTAMENTO DE PEAJES</v>
          </cell>
        </row>
        <row r="6">
          <cell r="A6" t="str">
            <v>0104570159</v>
          </cell>
          <cell r="B6" t="str">
            <v>ARAYA PEREZ ROSIBEL</v>
          </cell>
          <cell r="C6" t="str">
            <v>F</v>
          </cell>
          <cell r="D6" t="str">
            <v>00401060001</v>
          </cell>
          <cell r="E6" t="str">
            <v>065</v>
          </cell>
          <cell r="F6" t="str">
            <v>0201010</v>
          </cell>
          <cell r="G6" t="str">
            <v>009080</v>
          </cell>
          <cell r="H6" t="str">
            <v>2010-117</v>
          </cell>
          <cell r="I6" t="str">
            <v>CALIFICADOS</v>
          </cell>
          <cell r="J6" t="str">
            <v>4112</v>
          </cell>
          <cell r="K6" t="str">
            <v>OFICINISTA DE SERV. CIVIL 1</v>
          </cell>
          <cell r="L6" t="str">
            <v>LABORES VARIAS DE OFICINA</v>
          </cell>
          <cell r="M6" t="str">
            <v>OPERAC. E INVERSIONES VIAS DE PEAJE</v>
          </cell>
          <cell r="N6" t="str">
            <v>OFICINAS CENTRALES</v>
          </cell>
          <cell r="O6" t="str">
            <v>INTERINO</v>
          </cell>
          <cell r="P6"/>
          <cell r="Q6">
            <v>41259</v>
          </cell>
          <cell r="R6">
            <v>41320</v>
          </cell>
          <cell r="S6" t="str">
            <v>DEPARTAMENTO DE PEAJES</v>
          </cell>
        </row>
        <row r="7">
          <cell r="A7" t="str">
            <v>0107860233</v>
          </cell>
          <cell r="B7" t="str">
            <v>ARIAS NUÑEZ MARIA GABRIELA</v>
          </cell>
          <cell r="C7" t="str">
            <v>F</v>
          </cell>
          <cell r="D7" t="str">
            <v>00202010001</v>
          </cell>
          <cell r="E7" t="str">
            <v>065</v>
          </cell>
          <cell r="F7" t="str">
            <v>0201010</v>
          </cell>
          <cell r="G7" t="str">
            <v>030266</v>
          </cell>
          <cell r="H7"/>
          <cell r="I7" t="str">
            <v>CALIFICADOS</v>
          </cell>
          <cell r="J7" t="str">
            <v>4112</v>
          </cell>
          <cell r="K7" t="str">
            <v>OFICINISTA DE SERV. CIVIL 1</v>
          </cell>
          <cell r="L7" t="str">
            <v>LABORES VARIAS DE OFICINA</v>
          </cell>
          <cell r="M7" t="str">
            <v>CONSERVACION VIAL</v>
          </cell>
          <cell r="N7"/>
          <cell r="O7" t="str">
            <v>PROPIEDAD</v>
          </cell>
          <cell r="P7" t="str">
            <v>01/11/2010</v>
          </cell>
          <cell r="Q7"/>
          <cell r="R7"/>
          <cell r="S7" t="str">
            <v>GERENCIA DE CONSERVACION DE VIAS Y PUENTES</v>
          </cell>
        </row>
        <row r="8">
          <cell r="A8" t="str">
            <v>0104530102</v>
          </cell>
          <cell r="B8" t="str">
            <v>AZOFEIFA CHINCHILLA NOILY</v>
          </cell>
          <cell r="C8" t="str">
            <v>F</v>
          </cell>
          <cell r="D8" t="str">
            <v>00107010001</v>
          </cell>
          <cell r="E8" t="str">
            <v>124</v>
          </cell>
          <cell r="F8" t="str">
            <v>0202011</v>
          </cell>
          <cell r="G8" t="str">
            <v>013505</v>
          </cell>
          <cell r="H8"/>
          <cell r="I8" t="str">
            <v>CALIFICADOS</v>
          </cell>
          <cell r="J8" t="str">
            <v>4112</v>
          </cell>
          <cell r="K8" t="str">
            <v>OFICINISTA DE SERV. CIVIL 2</v>
          </cell>
          <cell r="L8" t="str">
            <v>LABORES VARIAS DE OFICINA</v>
          </cell>
          <cell r="M8" t="str">
            <v>ADM. SUPERIOR-DIREC. EJECUTIVA</v>
          </cell>
          <cell r="N8"/>
          <cell r="O8" t="str">
            <v>PROPIEDAD</v>
          </cell>
          <cell r="P8"/>
          <cell r="Q8"/>
          <cell r="R8"/>
          <cell r="S8" t="str">
            <v>DIRECCION EJECUTIVA</v>
          </cell>
        </row>
        <row r="9">
          <cell r="A9" t="str">
            <v>0111480036</v>
          </cell>
          <cell r="B9" t="str">
            <v>BARQUERO RUIZ KATTIA VANESSA</v>
          </cell>
          <cell r="C9" t="str">
            <v>F</v>
          </cell>
          <cell r="D9" t="str">
            <v>00108010001</v>
          </cell>
          <cell r="E9" t="str">
            <v>124</v>
          </cell>
          <cell r="F9" t="str">
            <v>0202011</v>
          </cell>
          <cell r="G9" t="str">
            <v>000120</v>
          </cell>
          <cell r="H9"/>
          <cell r="I9" t="str">
            <v>CALIFICADOS</v>
          </cell>
          <cell r="J9" t="str">
            <v>4112</v>
          </cell>
          <cell r="K9" t="str">
            <v>OFICINISTA DE SERV. CIVIL 2</v>
          </cell>
          <cell r="L9" t="str">
            <v>LABORES VARIAS DE OFICINA</v>
          </cell>
          <cell r="M9" t="str">
            <v>ADM. SUPERIOR-GERENCIA ASUNTOS JURIDICOS</v>
          </cell>
          <cell r="N9"/>
          <cell r="O9" t="str">
            <v>PROPIEDAD</v>
          </cell>
          <cell r="P9"/>
          <cell r="Q9"/>
          <cell r="R9"/>
          <cell r="S9" t="str">
            <v>GERENCIA DE GESTION ASUNTOS JURIDICOS</v>
          </cell>
        </row>
        <row r="10">
          <cell r="A10" t="str">
            <v>0104680364</v>
          </cell>
          <cell r="B10" t="str">
            <v>CALDERON JIMENEZ CARLOS</v>
          </cell>
          <cell r="C10" t="str">
            <v>M</v>
          </cell>
          <cell r="D10" t="str">
            <v>00202010001</v>
          </cell>
          <cell r="E10" t="str">
            <v>124</v>
          </cell>
          <cell r="F10" t="str">
            <v>0202011</v>
          </cell>
          <cell r="G10" t="str">
            <v>047374</v>
          </cell>
          <cell r="H10"/>
          <cell r="I10" t="str">
            <v>CALIFICADOS</v>
          </cell>
          <cell r="J10" t="str">
            <v>4112</v>
          </cell>
          <cell r="K10" t="str">
            <v>OFICINISTA DE SERV. CIVIL 2</v>
          </cell>
          <cell r="L10" t="str">
            <v>LABORES VARIAS DE OFICINA</v>
          </cell>
          <cell r="M10" t="str">
            <v>CONSERVACION VIAL</v>
          </cell>
          <cell r="N10"/>
          <cell r="O10" t="str">
            <v>INTERINO</v>
          </cell>
          <cell r="P10">
            <v>40590</v>
          </cell>
          <cell r="Q10">
            <v>41274</v>
          </cell>
          <cell r="R10">
            <v>41333</v>
          </cell>
          <cell r="S10" t="str">
            <v>GERENCIA DE GESTION ASUNTOS JURIDICOS</v>
          </cell>
        </row>
        <row r="11">
          <cell r="A11" t="str">
            <v>0107860485</v>
          </cell>
          <cell r="B11" t="str">
            <v>CALVO JIMENEZ ROSA</v>
          </cell>
          <cell r="C11" t="str">
            <v>F</v>
          </cell>
          <cell r="D11" t="str">
            <v>00109030001</v>
          </cell>
          <cell r="E11" t="str">
            <v>124</v>
          </cell>
          <cell r="F11" t="str">
            <v>0202011</v>
          </cell>
          <cell r="G11" t="str">
            <v>000113</v>
          </cell>
          <cell r="H11"/>
          <cell r="I11" t="str">
            <v>CALIFICADOS</v>
          </cell>
          <cell r="J11" t="str">
            <v>4112</v>
          </cell>
          <cell r="K11" t="str">
            <v>OFICINISTA DE SERV. CIVIL 2</v>
          </cell>
          <cell r="L11" t="str">
            <v>LABORES VARIAS DE OFICINA</v>
          </cell>
          <cell r="M11" t="str">
            <v>ADM. SUPERIOR-PROVEEDURIA</v>
          </cell>
          <cell r="N11"/>
          <cell r="O11" t="str">
            <v>PROPIEDAD</v>
          </cell>
          <cell r="P11"/>
          <cell r="Q11"/>
          <cell r="S11" t="str">
            <v>DIRECCION DE PROVEEDURIA</v>
          </cell>
        </row>
        <row r="12">
          <cell r="A12" t="str">
            <v>0109700846</v>
          </cell>
          <cell r="B12" t="str">
            <v>COTO ABARCA GLADYS VIRGINIA</v>
          </cell>
          <cell r="C12" t="str">
            <v>F</v>
          </cell>
          <cell r="D12" t="str">
            <v>00203010001</v>
          </cell>
          <cell r="E12" t="str">
            <v>065</v>
          </cell>
          <cell r="F12" t="str">
            <v>0201010</v>
          </cell>
          <cell r="G12" t="str">
            <v>016782</v>
          </cell>
          <cell r="H12"/>
          <cell r="I12" t="str">
            <v>CALIFICADOS</v>
          </cell>
          <cell r="J12" t="str">
            <v>4112</v>
          </cell>
          <cell r="K12" t="str">
            <v>OFICINISTA DE SERV. CIVIL 1</v>
          </cell>
          <cell r="L12" t="str">
            <v>LABORES VARIAS DE OFICINA</v>
          </cell>
          <cell r="M12" t="str">
            <v>CONSERVACION VIAL-PESOS Y DIMENSIONES</v>
          </cell>
          <cell r="N12"/>
          <cell r="O12" t="str">
            <v>PROPIEDAD</v>
          </cell>
          <cell r="P12"/>
          <cell r="Q12"/>
          <cell r="R12"/>
          <cell r="S12" t="str">
            <v>DEPARTAMENTO DE PESOS Y DIMENSIONES</v>
          </cell>
        </row>
        <row r="13">
          <cell r="A13" t="str">
            <v>0111770588</v>
          </cell>
          <cell r="B13" t="str">
            <v>DAMAZIO FERNANDEZ FELIPE</v>
          </cell>
          <cell r="C13" t="str">
            <v>M</v>
          </cell>
          <cell r="D13" t="str">
            <v>00401060001</v>
          </cell>
          <cell r="E13" t="str">
            <v>124</v>
          </cell>
          <cell r="F13" t="str">
            <v>0202011</v>
          </cell>
          <cell r="G13" t="str">
            <v>500146</v>
          </cell>
          <cell r="H13"/>
          <cell r="I13" t="str">
            <v>CALIFICADOS</v>
          </cell>
          <cell r="J13" t="str">
            <v>4112</v>
          </cell>
          <cell r="K13" t="str">
            <v>OFICINISTA DE SERV. CIVIL 2</v>
          </cell>
          <cell r="L13" t="str">
            <v>LABORES VARIAS DE OFICINA</v>
          </cell>
          <cell r="M13" t="str">
            <v>OPERAC. E INVERSIONES VIAS DE PEAJE</v>
          </cell>
          <cell r="N13" t="str">
            <v>OFICINAS CENTRALES</v>
          </cell>
          <cell r="O13" t="str">
            <v>PROPIEDAD</v>
          </cell>
          <cell r="P13">
            <v>40710</v>
          </cell>
          <cell r="Q13"/>
          <cell r="R13"/>
          <cell r="S13" t="str">
            <v>DEPARTAMENTO DE PEAJES</v>
          </cell>
        </row>
        <row r="14">
          <cell r="A14" t="str">
            <v>0106900059</v>
          </cell>
          <cell r="B14" t="str">
            <v>FALLAS MONGE FREDDY</v>
          </cell>
          <cell r="C14" t="str">
            <v>M</v>
          </cell>
          <cell r="D14" t="str">
            <v>00203010001</v>
          </cell>
          <cell r="E14" t="str">
            <v>065</v>
          </cell>
          <cell r="F14" t="str">
            <v>0201010</v>
          </cell>
          <cell r="G14" t="str">
            <v>013296</v>
          </cell>
          <cell r="H14"/>
          <cell r="I14" t="str">
            <v>CALIFICADOS</v>
          </cell>
          <cell r="J14" t="str">
            <v>4112</v>
          </cell>
          <cell r="K14" t="str">
            <v>OFICINISTA DE SERV. CIVIL 1</v>
          </cell>
          <cell r="L14" t="str">
            <v>LABORES VARIAS DE OFICINA</v>
          </cell>
          <cell r="M14" t="str">
            <v>CONSERVACION VIAL-PESOS Y DIMENSIONES</v>
          </cell>
          <cell r="N14"/>
          <cell r="O14" t="str">
            <v>PROPIEDAD</v>
          </cell>
          <cell r="P14"/>
          <cell r="Q14"/>
          <cell r="R14"/>
          <cell r="S14" t="str">
            <v>DEPARTAMENTO DE PESOS Y DIMENSIONES</v>
          </cell>
        </row>
        <row r="15">
          <cell r="A15" t="str">
            <v>0113530398</v>
          </cell>
          <cell r="B15" t="str">
            <v>GRANADOS ZAMORA ANGIE</v>
          </cell>
          <cell r="C15" t="str">
            <v>F</v>
          </cell>
          <cell r="D15" t="str">
            <v>00401060001</v>
          </cell>
          <cell r="E15" t="str">
            <v>065</v>
          </cell>
          <cell r="F15" t="str">
            <v>0201010</v>
          </cell>
          <cell r="G15" t="str">
            <v>012609</v>
          </cell>
          <cell r="H15"/>
          <cell r="I15" t="str">
            <v>CALIFICADOS</v>
          </cell>
          <cell r="J15" t="str">
            <v>4112</v>
          </cell>
          <cell r="K15" t="str">
            <v>OFICINISTA DE SERV. CIVIL 1</v>
          </cell>
          <cell r="L15" t="str">
            <v>LABORES VARIAS DE OFICINA</v>
          </cell>
          <cell r="M15" t="str">
            <v>OPERAC. E INVERSIONES VIAS DE PEAJE</v>
          </cell>
          <cell r="N15" t="str">
            <v>OFICINAS CENTRALES</v>
          </cell>
          <cell r="O15" t="str">
            <v>INTERINO</v>
          </cell>
          <cell r="P15">
            <v>41137</v>
          </cell>
          <cell r="Q15">
            <v>41259</v>
          </cell>
          <cell r="R15">
            <v>41320</v>
          </cell>
          <cell r="S15" t="str">
            <v>COMUNICACIÓN E IMAGEN</v>
          </cell>
        </row>
        <row r="16">
          <cell r="A16" t="str">
            <v>0203290449</v>
          </cell>
          <cell r="B16" t="str">
            <v>HERNANDEZ ARCE GILBERTO</v>
          </cell>
          <cell r="C16" t="str">
            <v>M</v>
          </cell>
          <cell r="D16" t="str">
            <v>00303010001</v>
          </cell>
          <cell r="E16" t="str">
            <v>124</v>
          </cell>
          <cell r="F16" t="str">
            <v>0202011</v>
          </cell>
          <cell r="G16" t="str">
            <v>500024</v>
          </cell>
          <cell r="H16"/>
          <cell r="I16" t="str">
            <v>CALIFICADOS</v>
          </cell>
          <cell r="J16" t="str">
            <v>4112</v>
          </cell>
          <cell r="K16" t="str">
            <v>OFICINISTA DE SERV. CIVIL 2</v>
          </cell>
          <cell r="L16" t="str">
            <v>LABORES VARIAS DE OFICINA</v>
          </cell>
          <cell r="M16" t="str">
            <v>CONSTRUCCION VIAL-INGENIERIA</v>
          </cell>
          <cell r="N16"/>
          <cell r="O16" t="str">
            <v>PROPIEDAD</v>
          </cell>
          <cell r="P16"/>
          <cell r="Q16"/>
          <cell r="S16" t="str">
            <v>GERENCIA DE CONTRATACION VIAL</v>
          </cell>
        </row>
        <row r="17">
          <cell r="A17" t="str">
            <v>0112820165</v>
          </cell>
          <cell r="B17" t="str">
            <v>JIMENEZ ARIAS ALLAN</v>
          </cell>
          <cell r="C17" t="str">
            <v>M</v>
          </cell>
          <cell r="D17" t="str">
            <v>00104010001</v>
          </cell>
          <cell r="E17" t="str">
            <v>124</v>
          </cell>
          <cell r="F17" t="str">
            <v>0202011</v>
          </cell>
          <cell r="G17" t="str">
            <v>503552</v>
          </cell>
          <cell r="H17" t="str">
            <v>2010-92</v>
          </cell>
          <cell r="I17" t="str">
            <v>CALIFICADOS</v>
          </cell>
          <cell r="J17" t="str">
            <v>4112</v>
          </cell>
          <cell r="K17" t="str">
            <v>OFICINISTA DE SERV. CIVIL 2</v>
          </cell>
          <cell r="L17" t="str">
            <v>LABORES VARIAS DE OFICINA</v>
          </cell>
          <cell r="M17" t="str">
            <v>ADM. SUPERIOR-CONTRALORIA DE SERVICIOS</v>
          </cell>
          <cell r="N17" t="str">
            <v>CONTRALORIA DE SERVICIOS</v>
          </cell>
          <cell r="O17" t="str">
            <v>INTERINO</v>
          </cell>
          <cell r="P17">
            <v>40437</v>
          </cell>
          <cell r="Q17">
            <v>41229</v>
          </cell>
          <cell r="R17">
            <v>41289</v>
          </cell>
          <cell r="S17" t="str">
            <v>CONTRALORIA DE SERVICIOS</v>
          </cell>
        </row>
        <row r="18">
          <cell r="A18" t="str">
            <v>0111000934</v>
          </cell>
          <cell r="B18" t="str">
            <v>LOPEZ ALVAREZ IVONNE</v>
          </cell>
          <cell r="C18" t="str">
            <v>F</v>
          </cell>
          <cell r="D18" t="str">
            <v>00302010001</v>
          </cell>
          <cell r="E18" t="str">
            <v>124</v>
          </cell>
          <cell r="F18" t="str">
            <v>0202011</v>
          </cell>
          <cell r="G18" t="str">
            <v>016164</v>
          </cell>
          <cell r="H18"/>
          <cell r="I18" t="str">
            <v>CALIFICADOS</v>
          </cell>
          <cell r="J18" t="str">
            <v>4112</v>
          </cell>
          <cell r="K18" t="str">
            <v>OFICINISTA DE SERV. CIVIL 2</v>
          </cell>
          <cell r="L18" t="str">
            <v>LABORES VARIAS DE OFICINA</v>
          </cell>
          <cell r="M18" t="str">
            <v>CONSTRUCCION VIAL-OBRAS</v>
          </cell>
          <cell r="N18"/>
          <cell r="O18" t="str">
            <v>PROPIEDAD</v>
          </cell>
          <cell r="P18"/>
          <cell r="Q18"/>
          <cell r="R18"/>
          <cell r="S18" t="str">
            <v>GERENCIA DE CONSTRUCCION DE VIAS Y PUENTES</v>
          </cell>
        </row>
        <row r="19">
          <cell r="A19" t="str">
            <v>0206450077</v>
          </cell>
          <cell r="B19" t="str">
            <v>LOPEZ LEON LUIS ALBERTO</v>
          </cell>
          <cell r="C19" t="str">
            <v>M</v>
          </cell>
          <cell r="D19" t="str">
            <v>00110010001</v>
          </cell>
          <cell r="E19" t="str">
            <v>124</v>
          </cell>
          <cell r="F19" t="str">
            <v>0202011</v>
          </cell>
          <cell r="G19" t="str">
            <v>000141</v>
          </cell>
          <cell r="H19"/>
          <cell r="I19" t="str">
            <v>CALIFICADOS</v>
          </cell>
          <cell r="J19" t="str">
            <v>4112</v>
          </cell>
          <cell r="K19" t="str">
            <v>OFICINISTA DE SERV. CIVIL 2</v>
          </cell>
          <cell r="L19" t="str">
            <v>LABORES VARIAS DE OFICINA</v>
          </cell>
          <cell r="M19" t="str">
            <v>ADM. SUPERIOR-PLANIFICACION INSTITUCIONAL</v>
          </cell>
          <cell r="N19"/>
          <cell r="O19" t="str">
            <v>PROPIEDAD</v>
          </cell>
          <cell r="P19" t="str">
            <v>16/06/2011</v>
          </cell>
          <cell r="Q19"/>
          <cell r="R19"/>
          <cell r="S19" t="str">
            <v>PLANIFICACION INSTITUCIONAL</v>
          </cell>
        </row>
        <row r="20">
          <cell r="A20" t="str">
            <v>0304170507</v>
          </cell>
          <cell r="B20" t="str">
            <v>MATA HIDALGO HAZEL DE LOS ANG.</v>
          </cell>
          <cell r="C20" t="str">
            <v>F</v>
          </cell>
          <cell r="D20" t="str">
            <v>00105010001</v>
          </cell>
          <cell r="E20" t="str">
            <v>124</v>
          </cell>
          <cell r="F20" t="str">
            <v>0202011</v>
          </cell>
          <cell r="G20" t="str">
            <v>009021</v>
          </cell>
          <cell r="H20" t="str">
            <v>2010-116</v>
          </cell>
          <cell r="I20" t="str">
            <v>CALIFICADOS</v>
          </cell>
          <cell r="J20" t="str">
            <v>4112</v>
          </cell>
          <cell r="K20" t="str">
            <v>OFICINISTA DE SERV. CIVIL 2</v>
          </cell>
          <cell r="L20" t="str">
            <v>LABORES VARIAS DE OFICINA</v>
          </cell>
          <cell r="M20" t="str">
            <v>ADM. SUPERIOR-DIRECCION GESTION DEL RECURSO HUMANO</v>
          </cell>
          <cell r="N20"/>
          <cell r="O20" t="str">
            <v>INTERINO</v>
          </cell>
          <cell r="P20">
            <v>41061</v>
          </cell>
          <cell r="Q20">
            <v>41244</v>
          </cell>
          <cell r="R20">
            <v>41304</v>
          </cell>
          <cell r="S20" t="str">
            <v>DIRECCION DE GESTION DEL RECURSO HUMANO</v>
          </cell>
        </row>
        <row r="21">
          <cell r="A21" t="str">
            <v>0113940928</v>
          </cell>
          <cell r="B21" t="str">
            <v xml:space="preserve">MATARRITA BRAVO REYNER ALEXANDER </v>
          </cell>
          <cell r="C21" t="str">
            <v>M</v>
          </cell>
          <cell r="D21" t="str">
            <v>00401060001</v>
          </cell>
          <cell r="E21" t="str">
            <v>124</v>
          </cell>
          <cell r="F21" t="str">
            <v>0202011</v>
          </cell>
          <cell r="G21" t="str">
            <v>500403</v>
          </cell>
          <cell r="H21"/>
          <cell r="I21" t="str">
            <v>CALIFICADOS</v>
          </cell>
          <cell r="J21" t="str">
            <v>4112</v>
          </cell>
          <cell r="K21" t="str">
            <v>OFICINISTA DE SERV. CIVIL 2</v>
          </cell>
          <cell r="L21" t="str">
            <v>LABORES VARIAS DE OFICINA</v>
          </cell>
          <cell r="M21" t="str">
            <v>OPERAC. E INVERSIONES VIAS DE PEAJE</v>
          </cell>
          <cell r="N21" t="str">
            <v>OFICINAS CENTRALES</v>
          </cell>
          <cell r="O21" t="str">
            <v>INTERINO</v>
          </cell>
          <cell r="P21">
            <v>41155</v>
          </cell>
          <cell r="Q21">
            <v>41229</v>
          </cell>
          <cell r="R21">
            <v>41289</v>
          </cell>
          <cell r="S21" t="str">
            <v>DEPARTAMENTO DE PEAJES</v>
          </cell>
        </row>
        <row r="22">
          <cell r="A22" t="str">
            <v>0110590919</v>
          </cell>
          <cell r="B22" t="str">
            <v>MONGE DURAN MARIA GABRIELA</v>
          </cell>
          <cell r="C22" t="str">
            <v>F</v>
          </cell>
          <cell r="D22" t="str">
            <v>00203010001</v>
          </cell>
          <cell r="E22" t="str">
            <v>065</v>
          </cell>
          <cell r="F22" t="str">
            <v>0201010</v>
          </cell>
          <cell r="G22">
            <v>101285</v>
          </cell>
          <cell r="H22"/>
          <cell r="I22" t="str">
            <v>CALIFICADOS</v>
          </cell>
          <cell r="J22" t="str">
            <v>4112</v>
          </cell>
          <cell r="K22" t="str">
            <v>OFICINISTA DE SERV. CIVIL 1</v>
          </cell>
          <cell r="L22" t="str">
            <v>LABORES VARIAS DE OFICINA</v>
          </cell>
          <cell r="M22" t="str">
            <v>CONSERVACION VIAL-PESOS Y DIMENSIONES</v>
          </cell>
          <cell r="N22"/>
          <cell r="O22" t="str">
            <v>PROPIEDAD</v>
          </cell>
          <cell r="P22">
            <v>40878</v>
          </cell>
          <cell r="Q22"/>
          <cell r="R22"/>
          <cell r="S22" t="str">
            <v>DEPARTAMENTO DE PESOS Y DIMENSIONES</v>
          </cell>
        </row>
        <row r="23">
          <cell r="A23" t="str">
            <v>0111020452</v>
          </cell>
          <cell r="B23" t="str">
            <v>MONGE HERNANDEZ MARIA MARCELA</v>
          </cell>
          <cell r="C23" t="str">
            <v>F</v>
          </cell>
          <cell r="D23" t="str">
            <v>00109020001</v>
          </cell>
          <cell r="E23" t="str">
            <v>065</v>
          </cell>
          <cell r="F23" t="str">
            <v>0201010</v>
          </cell>
          <cell r="G23" t="str">
            <v>000109</v>
          </cell>
          <cell r="H23"/>
          <cell r="I23" t="str">
            <v>CALIFICADOS</v>
          </cell>
          <cell r="J23" t="str">
            <v>4112</v>
          </cell>
          <cell r="K23" t="str">
            <v>OFICINISTA DE SERV. CIVIL 1</v>
          </cell>
          <cell r="L23" t="str">
            <v>LABORES VARIAS DE OFICINA</v>
          </cell>
          <cell r="M23" t="str">
            <v>ADM. SUPERIOR-DIRECCION FINANZAS</v>
          </cell>
          <cell r="N23"/>
          <cell r="O23" t="str">
            <v>PROPIEDAD</v>
          </cell>
          <cell r="P23"/>
          <cell r="Q23"/>
          <cell r="R23"/>
          <cell r="S23" t="str">
            <v>DIRECCION DE FINANZAS</v>
          </cell>
        </row>
        <row r="24">
          <cell r="A24" t="str">
            <v>0109490230</v>
          </cell>
          <cell r="B24" t="str">
            <v>MORA NAJAR HEIDY MARIA</v>
          </cell>
          <cell r="C24" t="str">
            <v>F</v>
          </cell>
          <cell r="D24" t="str">
            <v>00302010001</v>
          </cell>
          <cell r="E24" t="str">
            <v>124</v>
          </cell>
          <cell r="F24" t="str">
            <v>0202011</v>
          </cell>
          <cell r="G24" t="str">
            <v>030231</v>
          </cell>
          <cell r="H24"/>
          <cell r="I24" t="str">
            <v>CALIFICADOS</v>
          </cell>
          <cell r="J24" t="str">
            <v>4112</v>
          </cell>
          <cell r="K24" t="str">
            <v>OFICINISTA DE SERV. CIVIL 2</v>
          </cell>
          <cell r="L24" t="str">
            <v>LABORES VARIAS DE OFICINA</v>
          </cell>
          <cell r="M24" t="str">
            <v>CONSTRUCCION VIAL-OBRAS</v>
          </cell>
          <cell r="N24"/>
          <cell r="O24" t="str">
            <v>PROPIEDAD</v>
          </cell>
          <cell r="P24"/>
          <cell r="Q24"/>
          <cell r="R24"/>
          <cell r="S24" t="str">
            <v>GERENCIA DE CONSTRUCCION DE VIAS Y PUENTES</v>
          </cell>
        </row>
        <row r="25">
          <cell r="A25" t="str">
            <v>0111800350</v>
          </cell>
          <cell r="B25" t="str">
            <v>MORA SALAZAR SHIRLEY</v>
          </cell>
          <cell r="C25" t="str">
            <v>M</v>
          </cell>
          <cell r="D25" t="str">
            <v>00111010001</v>
          </cell>
          <cell r="E25" t="str">
            <v>065</v>
          </cell>
          <cell r="F25" t="str">
            <v>0201010</v>
          </cell>
          <cell r="G25" t="str">
            <v>014840</v>
          </cell>
          <cell r="H25"/>
          <cell r="I25" t="str">
            <v>CALIFICADOS</v>
          </cell>
          <cell r="J25" t="str">
            <v>4112</v>
          </cell>
          <cell r="K25" t="str">
            <v>OFICINISTA DE SERV. CIVIL 1</v>
          </cell>
          <cell r="L25" t="str">
            <v>LABORES VARIAS DE OFICINA</v>
          </cell>
          <cell r="M25" t="str">
            <v>ADM. SUPERIOR-SECRETARIA DE ACTAS</v>
          </cell>
          <cell r="N25"/>
          <cell r="O25" t="str">
            <v>PROPIEDAD</v>
          </cell>
          <cell r="P25" t="str">
            <v>01/12/2010</v>
          </cell>
          <cell r="Q25"/>
          <cell r="R25"/>
          <cell r="S25" t="str">
            <v>SECRETARIA DE ACTAS</v>
          </cell>
        </row>
        <row r="26">
          <cell r="A26" t="str">
            <v>0112630768</v>
          </cell>
          <cell r="B26" t="str">
            <v>NUÑEZ PEREZ KARINA</v>
          </cell>
          <cell r="C26" t="str">
            <v>F</v>
          </cell>
          <cell r="D26" t="str">
            <v>00202010001</v>
          </cell>
          <cell r="E26" t="str">
            <v>124</v>
          </cell>
          <cell r="F26" t="str">
            <v>0202011</v>
          </cell>
          <cell r="G26" t="str">
            <v>101472</v>
          </cell>
          <cell r="H26"/>
          <cell r="I26" t="str">
            <v>CALIFICADOS</v>
          </cell>
          <cell r="J26" t="str">
            <v>4112</v>
          </cell>
          <cell r="K26" t="str">
            <v>OFICINISTA DE SERV. CIVIL 2</v>
          </cell>
          <cell r="L26" t="str">
            <v>LABORES VARIAS DE OFICINA</v>
          </cell>
          <cell r="M26" t="str">
            <v>CONSERVACION VIAL</v>
          </cell>
          <cell r="N26"/>
          <cell r="O26" t="str">
            <v>PROPIEDAD</v>
          </cell>
          <cell r="P26"/>
          <cell r="Q26"/>
          <cell r="R26"/>
          <cell r="S26" t="str">
            <v>COMUNICACIÓN E IMAGEN</v>
          </cell>
        </row>
        <row r="27">
          <cell r="A27" t="str">
            <v>0203910551</v>
          </cell>
          <cell r="B27" t="str">
            <v>OCAMPO AGUILAR MAURICIO</v>
          </cell>
          <cell r="C27" t="str">
            <v>M</v>
          </cell>
          <cell r="D27" t="str">
            <v>00203010001</v>
          </cell>
          <cell r="E27" t="str">
            <v>065</v>
          </cell>
          <cell r="F27" t="str">
            <v>0201010</v>
          </cell>
          <cell r="G27">
            <v>101284</v>
          </cell>
          <cell r="H27"/>
          <cell r="I27" t="str">
            <v>CALIFICADOS</v>
          </cell>
          <cell r="J27" t="str">
            <v>4112</v>
          </cell>
          <cell r="K27" t="str">
            <v>OFICINISTA DE SERV. CIVIL 1</v>
          </cell>
          <cell r="L27" t="str">
            <v>LABORES VARIAS DE OFICINA</v>
          </cell>
          <cell r="M27" t="str">
            <v>CONSERVACION VIAL-PESOS Y DIMENSIONES</v>
          </cell>
          <cell r="N27"/>
          <cell r="O27" t="str">
            <v>PROPIEDAD</v>
          </cell>
          <cell r="P27"/>
          <cell r="Q27"/>
          <cell r="R27"/>
          <cell r="S27" t="str">
            <v>DEPARTAMENTO DE PESOS Y DIMENSIONES</v>
          </cell>
        </row>
        <row r="28">
          <cell r="A28" t="str">
            <v>0700950616</v>
          </cell>
          <cell r="B28" t="str">
            <v>PANIAGUA GARCIA ALEXIS RAMON</v>
          </cell>
          <cell r="C28" t="str">
            <v>M</v>
          </cell>
          <cell r="D28" t="str">
            <v>00401020001</v>
          </cell>
          <cell r="E28" t="str">
            <v>124</v>
          </cell>
          <cell r="F28" t="str">
            <v>0202011</v>
          </cell>
          <cell r="G28" t="str">
            <v>500019</v>
          </cell>
          <cell r="H28"/>
          <cell r="I28" t="str">
            <v>CALIFICADOS</v>
          </cell>
          <cell r="J28" t="str">
            <v>4112</v>
          </cell>
          <cell r="K28" t="str">
            <v>OFICINISTA DE SERV. CIVIL 2</v>
          </cell>
          <cell r="L28" t="str">
            <v>LABORES VARIAS DE OFICINA</v>
          </cell>
          <cell r="M28" t="str">
            <v>OPERAC. E INVERSIONES VIAS DE PEAJE</v>
          </cell>
          <cell r="N28" t="str">
            <v>PEAJE TRES RIOS</v>
          </cell>
          <cell r="O28" t="str">
            <v>PROPIEDAD</v>
          </cell>
          <cell r="P28"/>
          <cell r="Q28"/>
          <cell r="S28" t="str">
            <v>GERENCIA DE CONSERVACION DE VIAS Y PUENTES</v>
          </cell>
        </row>
        <row r="29">
          <cell r="A29" t="str">
            <v>0114220825</v>
          </cell>
          <cell r="B29" t="str">
            <v>PEÑA SEGURA DEBORA ISABEL</v>
          </cell>
          <cell r="C29" t="str">
            <v>F</v>
          </cell>
          <cell r="D29" t="str">
            <v>00203010001</v>
          </cell>
          <cell r="E29" t="str">
            <v>065</v>
          </cell>
          <cell r="F29" t="str">
            <v>0201010</v>
          </cell>
          <cell r="G29" t="str">
            <v>015447</v>
          </cell>
          <cell r="H29" t="str">
            <v>2010-104</v>
          </cell>
          <cell r="I29" t="str">
            <v>CALIFICADOS</v>
          </cell>
          <cell r="J29" t="str">
            <v>4112</v>
          </cell>
          <cell r="K29" t="str">
            <v>OFICINISTA DE SERV. CIVIL 1</v>
          </cell>
          <cell r="L29" t="str">
            <v>LABORES VARIAS DE OFICINA</v>
          </cell>
          <cell r="M29" t="str">
            <v>CONSERVACION VIAL-PESOS Y DIMENSIONES</v>
          </cell>
          <cell r="N29"/>
          <cell r="O29" t="str">
            <v>INTERINO</v>
          </cell>
          <cell r="P29" t="str">
            <v>03/08/2010</v>
          </cell>
          <cell r="Q29">
            <v>41274</v>
          </cell>
          <cell r="R29">
            <v>41333</v>
          </cell>
          <cell r="S29" t="str">
            <v>DEPARTAMENTO DE PESOS Y DIMENSIONES</v>
          </cell>
        </row>
        <row r="30">
          <cell r="A30" t="str">
            <v>0104070004</v>
          </cell>
          <cell r="B30" t="str">
            <v>PORRAS GUILLEN MOISES</v>
          </cell>
          <cell r="C30" t="str">
            <v>M</v>
          </cell>
          <cell r="D30" t="str">
            <v>00203010001</v>
          </cell>
          <cell r="E30" t="str">
            <v>065</v>
          </cell>
          <cell r="F30" t="str">
            <v>0201010</v>
          </cell>
          <cell r="G30">
            <v>101478</v>
          </cell>
          <cell r="H30"/>
          <cell r="I30" t="str">
            <v>CALIFICADOS</v>
          </cell>
          <cell r="J30" t="str">
            <v>4112</v>
          </cell>
          <cell r="K30" t="str">
            <v>OFICINISTA DE SERV. CIVIL 1</v>
          </cell>
          <cell r="L30" t="str">
            <v>LABORES VARIAS DE OFICINA</v>
          </cell>
          <cell r="M30" t="str">
            <v>CONSERVACION VIAL-PESOS Y DIMENSIONES</v>
          </cell>
          <cell r="N30"/>
          <cell r="O30" t="str">
            <v>PROPIEDAD</v>
          </cell>
          <cell r="P30"/>
          <cell r="Q30"/>
          <cell r="R30"/>
          <cell r="S30" t="str">
            <v>DEPARTAMENTO DE PESOS Y DIMENSIONES</v>
          </cell>
        </row>
        <row r="31">
          <cell r="A31" t="str">
            <v>0105280162</v>
          </cell>
          <cell r="B31" t="str">
            <v>RODRIGUEZ GUTIERREZ BERTA EUGE</v>
          </cell>
          <cell r="C31" t="str">
            <v>F</v>
          </cell>
          <cell r="D31" t="str">
            <v>00102010001</v>
          </cell>
          <cell r="E31" t="str">
            <v>124</v>
          </cell>
          <cell r="F31" t="str">
            <v>0202011</v>
          </cell>
          <cell r="G31" t="str">
            <v>000106</v>
          </cell>
          <cell r="H31"/>
          <cell r="I31" t="str">
            <v>CALIFICADOS</v>
          </cell>
          <cell r="J31" t="str">
            <v>4112</v>
          </cell>
          <cell r="K31" t="str">
            <v>OFICINISTA DE SERV. CIVIL 2</v>
          </cell>
          <cell r="L31" t="str">
            <v>LABORES VARIAS DE OFICINA</v>
          </cell>
          <cell r="M31" t="str">
            <v>ADM. SUPERIOR-AUDITORIA</v>
          </cell>
          <cell r="N31"/>
          <cell r="O31" t="str">
            <v>PROPIEDAD</v>
          </cell>
          <cell r="P31"/>
          <cell r="Q31"/>
          <cell r="R31"/>
          <cell r="S31" t="str">
            <v>AUDITORIA</v>
          </cell>
        </row>
        <row r="32">
          <cell r="A32" t="str">
            <v>0106040407</v>
          </cell>
          <cell r="B32" t="str">
            <v>ROJAS ARIAS VIVIAN</v>
          </cell>
          <cell r="C32" t="str">
            <v>F</v>
          </cell>
          <cell r="D32" t="str">
            <v>00302010001</v>
          </cell>
          <cell r="E32" t="str">
            <v>124</v>
          </cell>
          <cell r="F32" t="str">
            <v>0202011</v>
          </cell>
          <cell r="G32" t="str">
            <v>030545</v>
          </cell>
          <cell r="H32"/>
          <cell r="I32" t="str">
            <v>CALIFICADOS</v>
          </cell>
          <cell r="J32" t="str">
            <v>4112</v>
          </cell>
          <cell r="K32" t="str">
            <v>OFICINISTA DE SERV. CIVIL 2</v>
          </cell>
          <cell r="L32" t="str">
            <v>LABORES VARIAS DE OFICINA</v>
          </cell>
          <cell r="M32" t="str">
            <v>CONSTRUCCION VIAL-OBRAS</v>
          </cell>
          <cell r="N32"/>
          <cell r="O32" t="str">
            <v>PROPIEDAD</v>
          </cell>
          <cell r="P32">
            <v>40679</v>
          </cell>
          <cell r="Q32"/>
          <cell r="R32"/>
          <cell r="S32" t="str">
            <v>GERENCIA DE CONSTRUCCION DE VIAS Y PUENTES</v>
          </cell>
        </row>
        <row r="33">
          <cell r="A33" t="str">
            <v>0701660095</v>
          </cell>
          <cell r="B33" t="str">
            <v>ROJAS MORA RAQUEL</v>
          </cell>
          <cell r="C33" t="str">
            <v>F</v>
          </cell>
          <cell r="D33" t="str">
            <v>00111010001</v>
          </cell>
          <cell r="E33" t="str">
            <v>124</v>
          </cell>
          <cell r="F33" t="str">
            <v>0202011</v>
          </cell>
          <cell r="G33" t="str">
            <v>030303</v>
          </cell>
          <cell r="H33" t="str">
            <v>2010-121</v>
          </cell>
          <cell r="I33" t="str">
            <v>CALIFICADOS</v>
          </cell>
          <cell r="J33" t="str">
            <v>4112</v>
          </cell>
          <cell r="K33" t="str">
            <v>OFICINISTA DE SERV. CIVIL 2</v>
          </cell>
          <cell r="L33" t="str">
            <v>LABORES VARIAS DE OFICINA</v>
          </cell>
          <cell r="M33" t="str">
            <v>ADM. SUPERIOR-SECRETARIA DE ACTAS</v>
          </cell>
          <cell r="N33"/>
          <cell r="O33" t="str">
            <v>INTERINO</v>
          </cell>
          <cell r="P33">
            <v>40452</v>
          </cell>
          <cell r="Q33">
            <v>41274</v>
          </cell>
          <cell r="R33">
            <v>41333</v>
          </cell>
          <cell r="S33" t="str">
            <v>SECRETARIA DE ACTAS</v>
          </cell>
        </row>
        <row r="34">
          <cell r="A34" t="str">
            <v>0104610709</v>
          </cell>
          <cell r="B34" t="str">
            <v>SANDOVAL RODRIGUEZ MARIA EUGENIA</v>
          </cell>
          <cell r="C34" t="str">
            <v>F</v>
          </cell>
          <cell r="D34" t="str">
            <v>00302010001</v>
          </cell>
          <cell r="E34" t="str">
            <v>124</v>
          </cell>
          <cell r="F34" t="str">
            <v>0202011</v>
          </cell>
          <cell r="G34" t="str">
            <v>015852</v>
          </cell>
          <cell r="H34"/>
          <cell r="I34" t="str">
            <v>CALIFICADOS</v>
          </cell>
          <cell r="J34" t="str">
            <v>4112</v>
          </cell>
          <cell r="K34" t="str">
            <v>OFICINISTA DE SERV. CIVIL 2</v>
          </cell>
          <cell r="L34" t="str">
            <v>LABORES VARIAS DE OFICINA</v>
          </cell>
          <cell r="M34" t="str">
            <v>CONSTRUCCION VIAL-OBRAS</v>
          </cell>
          <cell r="N34"/>
          <cell r="O34" t="str">
            <v>PROPIEDAD</v>
          </cell>
          <cell r="P34"/>
          <cell r="Q34"/>
          <cell r="R34"/>
          <cell r="S34" t="str">
            <v>GERENCIA DE CONSTRUCCION DE VIAS Y PUENTES</v>
          </cell>
        </row>
        <row r="35">
          <cell r="A35" t="str">
            <v>0204930611</v>
          </cell>
          <cell r="B35" t="str">
            <v>SOTO MUÑOZ ROXANA</v>
          </cell>
          <cell r="C35" t="str">
            <v>F</v>
          </cell>
          <cell r="D35" t="str">
            <v>00107010001</v>
          </cell>
          <cell r="E35" t="str">
            <v>124</v>
          </cell>
          <cell r="F35" t="str">
            <v>0202011</v>
          </cell>
          <cell r="G35" t="str">
            <v>500017</v>
          </cell>
          <cell r="H35"/>
          <cell r="I35" t="str">
            <v>CALIFICADOS</v>
          </cell>
          <cell r="J35" t="str">
            <v>4112</v>
          </cell>
          <cell r="K35" t="str">
            <v>OFICINISTA DE SERV. CIVIL 2</v>
          </cell>
          <cell r="L35" t="str">
            <v>LABORES VARIAS DE OFICINA</v>
          </cell>
          <cell r="M35" t="str">
            <v>ADM. SUPERIOR-DIREC. EJECUTIVA</v>
          </cell>
          <cell r="N35"/>
          <cell r="O35" t="str">
            <v>PROPIEDAD</v>
          </cell>
          <cell r="P35"/>
          <cell r="Q35"/>
          <cell r="R35"/>
          <cell r="S35" t="str">
            <v>DIRECCION EJECUTIVA</v>
          </cell>
        </row>
        <row r="36">
          <cell r="A36" t="str">
            <v>0304230200</v>
          </cell>
          <cell r="B36" t="str">
            <v>ULATE LORIA MELISSA LUCIA</v>
          </cell>
          <cell r="C36" t="str">
            <v>F</v>
          </cell>
          <cell r="D36" t="str">
            <v>00107010001</v>
          </cell>
          <cell r="E36" t="str">
            <v>124</v>
          </cell>
          <cell r="F36" t="str">
            <v>0202011</v>
          </cell>
          <cell r="G36" t="str">
            <v>503551</v>
          </cell>
          <cell r="H36"/>
          <cell r="I36" t="str">
            <v>CALIFICADOS</v>
          </cell>
          <cell r="J36" t="str">
            <v>4112</v>
          </cell>
          <cell r="K36" t="str">
            <v>OFICINISTA DE SERV. CIVIL 2</v>
          </cell>
          <cell r="L36" t="str">
            <v>LABORES VARIAS DE OFICINA</v>
          </cell>
          <cell r="M36" t="str">
            <v>ADM. SUPERIOR-DIREC. EJECUTIVA</v>
          </cell>
          <cell r="N36"/>
          <cell r="O36" t="str">
            <v>PROPIEDAD</v>
          </cell>
          <cell r="P36">
            <v>40649</v>
          </cell>
          <cell r="Q36"/>
          <cell r="R36"/>
          <cell r="S36" t="str">
            <v>DIRECCION EJECUTIVA</v>
          </cell>
        </row>
        <row r="37">
          <cell r="A37" t="str">
            <v>0105600101</v>
          </cell>
          <cell r="B37" t="str">
            <v>URENA BARRIENTOS RONALD</v>
          </cell>
          <cell r="C37" t="str">
            <v>M</v>
          </cell>
          <cell r="D37" t="str">
            <v>00109030001</v>
          </cell>
          <cell r="E37" t="str">
            <v>124</v>
          </cell>
          <cell r="F37" t="str">
            <v>0202011</v>
          </cell>
          <cell r="G37" t="str">
            <v>014530</v>
          </cell>
          <cell r="H37"/>
          <cell r="I37" t="str">
            <v>CALIFICADOS</v>
          </cell>
          <cell r="J37" t="str">
            <v>4112</v>
          </cell>
          <cell r="K37" t="str">
            <v>OFICINISTA DE SERV. CIVIL 2</v>
          </cell>
          <cell r="L37" t="str">
            <v>LABORES VARIAS DE OFICINA</v>
          </cell>
          <cell r="M37" t="str">
            <v>ADM. SUPERIOR-PROVEEDURIA</v>
          </cell>
          <cell r="N37"/>
          <cell r="O37" t="str">
            <v>PROPIEDAD</v>
          </cell>
          <cell r="P37"/>
          <cell r="Q37"/>
          <cell r="R37"/>
          <cell r="S37" t="str">
            <v>DIRECCION DE PROVEEDURIA</v>
          </cell>
        </row>
        <row r="38">
          <cell r="A38" t="str">
            <v>0303800313</v>
          </cell>
          <cell r="B38" t="str">
            <v>UREÑA MENA MARIA REINA</v>
          </cell>
          <cell r="C38" t="str">
            <v>F</v>
          </cell>
          <cell r="D38" t="str">
            <v>00401060001</v>
          </cell>
          <cell r="E38" t="str">
            <v>124</v>
          </cell>
          <cell r="F38" t="str">
            <v>0202011</v>
          </cell>
          <cell r="G38" t="str">
            <v>500010</v>
          </cell>
          <cell r="H38"/>
          <cell r="I38" t="str">
            <v>CALIFICADOS</v>
          </cell>
          <cell r="J38" t="str">
            <v>4112</v>
          </cell>
          <cell r="K38" t="str">
            <v>OFICINISTA DE SERV. CIVIL 2</v>
          </cell>
          <cell r="L38" t="str">
            <v>LABORES VARIAS DE OFICINA</v>
          </cell>
          <cell r="M38" t="str">
            <v>OPERAC. E INVERSIONES VIAS DE PEAJE</v>
          </cell>
          <cell r="N38" t="str">
            <v>OFICINAS CENTRALES</v>
          </cell>
          <cell r="O38" t="str">
            <v>PROPIEDAD</v>
          </cell>
          <cell r="P38">
            <v>40528</v>
          </cell>
          <cell r="Q38"/>
          <cell r="R38"/>
          <cell r="S38" t="str">
            <v>DEPARTAMENTO DE PEAJES</v>
          </cell>
        </row>
        <row r="39">
          <cell r="A39" t="str">
            <v>0107080959</v>
          </cell>
          <cell r="B39" t="str">
            <v>VEGA MURILLO ERNESTO</v>
          </cell>
          <cell r="C39" t="str">
            <v>M</v>
          </cell>
          <cell r="D39" t="str">
            <v>00401010001</v>
          </cell>
          <cell r="E39" t="str">
            <v>124</v>
          </cell>
          <cell r="F39" t="str">
            <v>0202011</v>
          </cell>
          <cell r="G39" t="str">
            <v>016088</v>
          </cell>
          <cell r="H39"/>
          <cell r="I39" t="str">
            <v>CALIFICADOS</v>
          </cell>
          <cell r="J39" t="str">
            <v>4112</v>
          </cell>
          <cell r="K39" t="str">
            <v>OFICINISTA DE SERV. CIVIL 2</v>
          </cell>
          <cell r="L39" t="str">
            <v>RECAUDACION DE PEAJES</v>
          </cell>
          <cell r="M39" t="str">
            <v>OPERAC. E INVERSIONES VIAS DE PEAJE</v>
          </cell>
          <cell r="N39" t="str">
            <v>PEAJE ALAJUELA</v>
          </cell>
          <cell r="O39" t="str">
            <v>PROPIEDAD</v>
          </cell>
          <cell r="P39"/>
          <cell r="Q39"/>
          <cell r="S39" t="str">
            <v>DEPARTAMENTO DE PEAJES</v>
          </cell>
        </row>
        <row r="40">
          <cell r="A40" t="str">
            <v>0302420645</v>
          </cell>
          <cell r="B40" t="str">
            <v>ZUÑIGA GUTIERREZ FERNANDO</v>
          </cell>
          <cell r="C40" t="str">
            <v>M</v>
          </cell>
          <cell r="D40" t="str">
            <v>00203010001</v>
          </cell>
          <cell r="E40" t="str">
            <v>065</v>
          </cell>
          <cell r="F40" t="str">
            <v>0201010</v>
          </cell>
          <cell r="G40">
            <v>101329</v>
          </cell>
          <cell r="H40"/>
          <cell r="I40" t="str">
            <v>CALIFICADOS</v>
          </cell>
          <cell r="J40" t="str">
            <v>4112</v>
          </cell>
          <cell r="K40" t="str">
            <v>OFICINISTA DE SERV. CIVIL 1</v>
          </cell>
          <cell r="L40" t="str">
            <v>LABORES VARIAS DE OFICINA</v>
          </cell>
          <cell r="M40" t="str">
            <v>CONSERVACION VIAL-PESOS Y DIMENSIONES</v>
          </cell>
          <cell r="N40"/>
          <cell r="O40" t="str">
            <v>PROPIEDAD</v>
          </cell>
          <cell r="P40"/>
          <cell r="Q40"/>
          <cell r="R40"/>
          <cell r="S40" t="str">
            <v>DEPARTAMENTO DE PESOS Y DIMENSIONES</v>
          </cell>
        </row>
        <row r="41">
          <cell r="A41"/>
          <cell r="B41" t="str">
            <v>VACANTE</v>
          </cell>
          <cell r="C41"/>
          <cell r="D41" t="str">
            <v>00203010001</v>
          </cell>
          <cell r="E41" t="str">
            <v>065</v>
          </cell>
          <cell r="F41" t="str">
            <v>0201010</v>
          </cell>
          <cell r="G41" t="str">
            <v>029490</v>
          </cell>
          <cell r="H41"/>
          <cell r="I41" t="str">
            <v>CALIFICADOS</v>
          </cell>
          <cell r="J41" t="str">
            <v>4112</v>
          </cell>
          <cell r="K41" t="str">
            <v>OFICINISTA DE SERV. CIVIL 1</v>
          </cell>
          <cell r="L41" t="str">
            <v>LABORES VARIAS DE OFICINA</v>
          </cell>
          <cell r="M41" t="str">
            <v>CONSERVACION VIAL-PESOS Y DIMENSIONES</v>
          </cell>
          <cell r="N41"/>
          <cell r="O41"/>
          <cell r="P41"/>
          <cell r="Q41"/>
          <cell r="R41"/>
          <cell r="S41" t="str">
            <v>DEPARTAMENTO DE PESOS Y DIMENSIONES</v>
          </cell>
        </row>
        <row r="42">
          <cell r="A42"/>
          <cell r="B42" t="str">
            <v>VACANTE</v>
          </cell>
          <cell r="C42"/>
          <cell r="D42" t="str">
            <v>00303010001</v>
          </cell>
          <cell r="E42" t="str">
            <v>124</v>
          </cell>
          <cell r="F42" t="str">
            <v>0202011</v>
          </cell>
          <cell r="G42" t="str">
            <v>029150</v>
          </cell>
          <cell r="H42"/>
          <cell r="I42" t="str">
            <v>CALIFICADOS</v>
          </cell>
          <cell r="J42" t="str">
            <v>4112</v>
          </cell>
          <cell r="K42" t="str">
            <v>OFICINISTA DE SERV. CIVIL 2</v>
          </cell>
          <cell r="L42" t="str">
            <v>LABORES VARIAS DE OFICINA</v>
          </cell>
          <cell r="M42" t="str">
            <v>CONSTRUCCION VIAL-INGENIERIA</v>
          </cell>
          <cell r="N42"/>
          <cell r="O42"/>
          <cell r="P42"/>
          <cell r="Q42"/>
          <cell r="R42"/>
          <cell r="S42" t="str">
            <v>GERENCIA DE CONTRATACION VIAL</v>
          </cell>
        </row>
        <row r="43">
          <cell r="A43" t="str">
            <v>0104181101</v>
          </cell>
          <cell r="B43" t="str">
            <v>CALDERON SIBAJA SERGIO</v>
          </cell>
          <cell r="C43" t="str">
            <v>M</v>
          </cell>
          <cell r="D43" t="str">
            <v>00302010001</v>
          </cell>
          <cell r="E43" t="str">
            <v>045</v>
          </cell>
          <cell r="F43" t="str">
            <v>0201007</v>
          </cell>
          <cell r="G43" t="str">
            <v>073055</v>
          </cell>
          <cell r="H43"/>
          <cell r="I43" t="str">
            <v>CALIFICADOS</v>
          </cell>
          <cell r="J43" t="str">
            <v>3142</v>
          </cell>
          <cell r="K43" t="str">
            <v>TRABAJADOR CALIFICADO DE SERV. CIVIL 1</v>
          </cell>
          <cell r="L43" t="str">
            <v>TOPOGRAFIA</v>
          </cell>
          <cell r="M43" t="str">
            <v>CONSTRUCCION VIAL-OBRAS</v>
          </cell>
          <cell r="N43"/>
          <cell r="O43" t="str">
            <v>PROPIEDAD</v>
          </cell>
          <cell r="P43"/>
          <cell r="Q43"/>
          <cell r="S43" t="str">
            <v>GERENCIA DE CONSTRUCCION DE VIAS Y PUENTES</v>
          </cell>
        </row>
        <row r="44">
          <cell r="A44" t="str">
            <v>0104300263</v>
          </cell>
          <cell r="B44" t="str">
            <v>LEIVA JIMENEZ MIGUEL</v>
          </cell>
          <cell r="C44" t="str">
            <v>M</v>
          </cell>
          <cell r="D44" t="str">
            <v>00302010001</v>
          </cell>
          <cell r="E44" t="str">
            <v>045</v>
          </cell>
          <cell r="F44" t="str">
            <v>0201007</v>
          </cell>
          <cell r="G44" t="str">
            <v>014169</v>
          </cell>
          <cell r="H44"/>
          <cell r="I44" t="str">
            <v>CALIFICADOS</v>
          </cell>
          <cell r="J44" t="str">
            <v>3142</v>
          </cell>
          <cell r="K44" t="str">
            <v>TRABAJADOR CALIFICADO DE SERV. CIVIL 1</v>
          </cell>
          <cell r="L44" t="str">
            <v>TOPOGRAFIA</v>
          </cell>
          <cell r="M44" t="str">
            <v>CONSTRUCCION VIAL-OBRAS</v>
          </cell>
          <cell r="N44"/>
          <cell r="O44" t="str">
            <v>PROPIEDAD</v>
          </cell>
          <cell r="P44"/>
          <cell r="Q44"/>
          <cell r="S44" t="str">
            <v>GERENCIA DE CONSTRUCCION DE VIAS Y PUENTES</v>
          </cell>
        </row>
        <row r="45">
          <cell r="A45" t="str">
            <v>0104460605</v>
          </cell>
          <cell r="B45" t="str">
            <v>NOGUERA RETANA YAMIL</v>
          </cell>
          <cell r="C45" t="str">
            <v>M</v>
          </cell>
          <cell r="D45" t="str">
            <v>00302010001</v>
          </cell>
          <cell r="E45" t="str">
            <v>045</v>
          </cell>
          <cell r="F45" t="str">
            <v>0201007</v>
          </cell>
          <cell r="G45" t="str">
            <v>059487</v>
          </cell>
          <cell r="H45"/>
          <cell r="I45" t="str">
            <v>CALIFICADOS</v>
          </cell>
          <cell r="J45" t="str">
            <v>3142</v>
          </cell>
          <cell r="K45" t="str">
            <v>TRABAJADOR CALIFICADO DE SERV. CIVIL 1</v>
          </cell>
          <cell r="L45" t="str">
            <v>TOPOGRAFIA</v>
          </cell>
          <cell r="M45" t="str">
            <v>CONSTRUCCION VIAL-OBRAS</v>
          </cell>
          <cell r="N45"/>
          <cell r="O45" t="str">
            <v>PROPIEDAD</v>
          </cell>
          <cell r="P45"/>
          <cell r="Q45"/>
          <cell r="R45"/>
          <cell r="S45" t="str">
            <v>GERENCIA DE CONSTRUCCION DE VIAS Y PUENTES</v>
          </cell>
        </row>
        <row r="46">
          <cell r="A46" t="str">
            <v>0104900724</v>
          </cell>
          <cell r="B46" t="str">
            <v>FLORES BADILLA FREDDY EDO.</v>
          </cell>
          <cell r="C46" t="str">
            <v>M</v>
          </cell>
          <cell r="D46" t="str">
            <v>00202010001</v>
          </cell>
          <cell r="E46" t="str">
            <v>138</v>
          </cell>
          <cell r="F46" t="str">
            <v>0202008</v>
          </cell>
          <cell r="G46" t="str">
            <v>503625</v>
          </cell>
          <cell r="H46" t="str">
            <v>2010-93</v>
          </cell>
          <cell r="I46" t="str">
            <v>CALIFICADOS</v>
          </cell>
          <cell r="J46" t="str">
            <v>3142</v>
          </cell>
          <cell r="K46" t="str">
            <v>TRABAJADOR CALIFICADO DE SERV. CIVIL 2</v>
          </cell>
          <cell r="L46" t="str">
            <v>CONSERVACION VIAL</v>
          </cell>
          <cell r="M46" t="str">
            <v>CONSERVACION VIAL</v>
          </cell>
          <cell r="N46"/>
          <cell r="O46" t="str">
            <v>ASC. INTERINO</v>
          </cell>
          <cell r="P46"/>
          <cell r="Q46">
            <v>41229</v>
          </cell>
          <cell r="R46">
            <v>41289</v>
          </cell>
          <cell r="S46" t="str">
            <v>GERENCIA DE CONSERVACION DE VIAS Y PUENTES</v>
          </cell>
        </row>
        <row r="47">
          <cell r="A47" t="str">
            <v>0105310167</v>
          </cell>
          <cell r="B47" t="str">
            <v>VARGAS SALAZAR LUIS ALFREDO</v>
          </cell>
          <cell r="C47" t="str">
            <v>M</v>
          </cell>
          <cell r="D47" t="str">
            <v>00203010001</v>
          </cell>
          <cell r="E47" t="str">
            <v>138</v>
          </cell>
          <cell r="F47" t="str">
            <v>0202008</v>
          </cell>
          <cell r="G47" t="str">
            <v>503640</v>
          </cell>
          <cell r="H47" t="str">
            <v>2010-06</v>
          </cell>
          <cell r="I47" t="str">
            <v>CALIFICADOS</v>
          </cell>
          <cell r="J47" t="str">
            <v>3142</v>
          </cell>
          <cell r="K47" t="str">
            <v>TRABAJADOR CALIFICADO DE SERV. CIVIL 2</v>
          </cell>
          <cell r="L47" t="str">
            <v>CONSERVACION VIAL</v>
          </cell>
          <cell r="M47" t="str">
            <v>CONSERVACION VIAL-PESOS Y DIMENSIONES</v>
          </cell>
          <cell r="N47" t="str">
            <v>ESTACION PESAJE-BUFALO</v>
          </cell>
          <cell r="O47" t="str">
            <v>INTERINO</v>
          </cell>
          <cell r="P47">
            <v>41246</v>
          </cell>
          <cell r="Q47">
            <v>41246</v>
          </cell>
          <cell r="R47">
            <v>41304</v>
          </cell>
          <cell r="S47" t="str">
            <v>DEPARTAMENTO DE PESOS Y DIMENSIONES</v>
          </cell>
        </row>
        <row r="48">
          <cell r="A48" t="str">
            <v>0106160863</v>
          </cell>
          <cell r="B48" t="str">
            <v>FALLAS GODINEZ JAIME</v>
          </cell>
          <cell r="C48" t="str">
            <v>M</v>
          </cell>
          <cell r="D48" t="str">
            <v>00302010001</v>
          </cell>
          <cell r="E48">
            <v>203</v>
          </cell>
          <cell r="F48" t="str">
            <v>0203009</v>
          </cell>
          <cell r="G48" t="str">
            <v>015384</v>
          </cell>
          <cell r="H48" t="str">
            <v>2012-08</v>
          </cell>
          <cell r="I48" t="str">
            <v>CALIFICADOS</v>
          </cell>
          <cell r="J48" t="str">
            <v>3142</v>
          </cell>
          <cell r="K48" t="str">
            <v>TRABAJADOR CALIFICADO DE SERV. CIVIL 3</v>
          </cell>
          <cell r="L48" t="str">
            <v>CONSERVACION VIAL</v>
          </cell>
          <cell r="M48" t="str">
            <v>CONSTRUCCION VIAL-OBRAS</v>
          </cell>
          <cell r="N48"/>
          <cell r="O48" t="str">
            <v>ASC. INTERINO</v>
          </cell>
          <cell r="P48"/>
          <cell r="Q48">
            <v>41274</v>
          </cell>
          <cell r="R48">
            <v>41333</v>
          </cell>
          <cell r="S48" t="str">
            <v>GERENCIA DE CONSTRUCCION DE VIAS Y PUENTES</v>
          </cell>
        </row>
        <row r="49">
          <cell r="A49" t="str">
            <v>0106740458</v>
          </cell>
          <cell r="B49" t="str">
            <v>AGUIRRE RETANA MYRNA MARIA</v>
          </cell>
          <cell r="C49" t="str">
            <v>F</v>
          </cell>
          <cell r="D49" t="str">
            <v>00302010001</v>
          </cell>
          <cell r="E49">
            <v>156</v>
          </cell>
          <cell r="F49" t="str">
            <v>0301022</v>
          </cell>
          <cell r="G49" t="str">
            <v>016132</v>
          </cell>
          <cell r="H49"/>
          <cell r="I49" t="str">
            <v>CALIFICADOS</v>
          </cell>
          <cell r="J49" t="str">
            <v>4112</v>
          </cell>
          <cell r="K49" t="str">
            <v>SECRETARIO DE SERV. CIVIL 1</v>
          </cell>
          <cell r="L49" t="str">
            <v>n/a</v>
          </cell>
          <cell r="M49" t="str">
            <v>CONSTRUCCION VIAL-OBRAS</v>
          </cell>
          <cell r="N49"/>
          <cell r="O49" t="str">
            <v>PROPIEDAD</v>
          </cell>
          <cell r="P49"/>
          <cell r="Q49"/>
          <cell r="R49"/>
          <cell r="S49" t="str">
            <v>GERENCIA DE CONSTRUCCION DE VIAS Y PUENTES</v>
          </cell>
        </row>
        <row r="50">
          <cell r="A50" t="str">
            <v>0106960863</v>
          </cell>
          <cell r="B50" t="str">
            <v>ESPINOZA MORA FLORIBETH</v>
          </cell>
          <cell r="C50" t="str">
            <v>F</v>
          </cell>
          <cell r="D50" t="str">
            <v>00401060001</v>
          </cell>
          <cell r="E50">
            <v>156</v>
          </cell>
          <cell r="F50" t="str">
            <v>0301022</v>
          </cell>
          <cell r="G50" t="str">
            <v>095898</v>
          </cell>
          <cell r="H50"/>
          <cell r="I50" t="str">
            <v>CALIFICADOS</v>
          </cell>
          <cell r="J50" t="str">
            <v>4112</v>
          </cell>
          <cell r="K50" t="str">
            <v>SECRETARIO DE SERV. CIVIL 1</v>
          </cell>
          <cell r="L50" t="str">
            <v>n/a</v>
          </cell>
          <cell r="M50" t="str">
            <v>OPERAC. E INVERSIONES VIAS DE PEAJE</v>
          </cell>
          <cell r="N50" t="str">
            <v>OFICINAS CENTRALES</v>
          </cell>
          <cell r="O50" t="str">
            <v>PROPIEDAD</v>
          </cell>
          <cell r="P50" t="str">
            <v>01/06/2011</v>
          </cell>
          <cell r="Q50"/>
          <cell r="R50"/>
          <cell r="S50" t="str">
            <v>DEPARTAMENTO DE PEAJES</v>
          </cell>
        </row>
        <row r="51">
          <cell r="A51" t="str">
            <v>0107370356</v>
          </cell>
          <cell r="B51" t="str">
            <v>RAMIREZ MARIN MIGUEL FRANCISCO</v>
          </cell>
          <cell r="C51" t="str">
            <v>M</v>
          </cell>
          <cell r="D51" t="str">
            <v>00202010001</v>
          </cell>
          <cell r="E51" t="str">
            <v>138</v>
          </cell>
          <cell r="F51" t="str">
            <v>0202008</v>
          </cell>
          <cell r="G51" t="str">
            <v>503622</v>
          </cell>
          <cell r="H51" t="str">
            <v>2010-90</v>
          </cell>
          <cell r="I51" t="str">
            <v>CALIFICADOS</v>
          </cell>
          <cell r="J51" t="str">
            <v>3142</v>
          </cell>
          <cell r="K51" t="str">
            <v>TRABAJADOR CALIFICADO DE SERV. CIVIL 2</v>
          </cell>
          <cell r="L51" t="str">
            <v>CONSERVACION VIAL</v>
          </cell>
          <cell r="M51" t="str">
            <v>CONSERVACION VIAL</v>
          </cell>
          <cell r="N51"/>
          <cell r="O51" t="str">
            <v>INTERINO</v>
          </cell>
          <cell r="P51">
            <v>40360</v>
          </cell>
          <cell r="Q51">
            <v>41274</v>
          </cell>
          <cell r="R51">
            <v>41333</v>
          </cell>
          <cell r="S51" t="str">
            <v>GERENCIA DE CONSERVACION DE VIAS Y PUENTES</v>
          </cell>
        </row>
        <row r="52">
          <cell r="A52" t="str">
            <v>0107430429</v>
          </cell>
          <cell r="B52" t="str">
            <v>CERDAS ALVARADO ANA ROSA</v>
          </cell>
          <cell r="C52" t="str">
            <v>F</v>
          </cell>
          <cell r="D52" t="str">
            <v>00108010001</v>
          </cell>
          <cell r="E52">
            <v>156</v>
          </cell>
          <cell r="F52" t="str">
            <v>0301022</v>
          </cell>
          <cell r="G52" t="str">
            <v>029285</v>
          </cell>
          <cell r="H52"/>
          <cell r="I52" t="str">
            <v>CALIFICADOS</v>
          </cell>
          <cell r="J52" t="str">
            <v>4112</v>
          </cell>
          <cell r="K52" t="str">
            <v>SECRETARIO DE SERV. CIVIL 1</v>
          </cell>
          <cell r="L52" t="str">
            <v>n/a</v>
          </cell>
          <cell r="M52" t="str">
            <v>ADM. SUPERIOR-GERENCIA ASUNTOS JURIDICOS</v>
          </cell>
          <cell r="N52"/>
          <cell r="O52" t="str">
            <v>PROPIEDAD</v>
          </cell>
          <cell r="P52"/>
          <cell r="Q52"/>
          <cell r="R52"/>
          <cell r="S52" t="str">
            <v>GERENCIA DE GESTION ASUNTOS JURIDICOS</v>
          </cell>
        </row>
        <row r="53">
          <cell r="A53" t="str">
            <v>0107590752</v>
          </cell>
          <cell r="B53" t="str">
            <v>ABRAHAMS MARTINEZ MILENA</v>
          </cell>
          <cell r="C53" t="str">
            <v>F</v>
          </cell>
          <cell r="D53" t="str">
            <v>00105010001</v>
          </cell>
          <cell r="E53">
            <v>156</v>
          </cell>
          <cell r="F53" t="str">
            <v>0301022</v>
          </cell>
          <cell r="G53" t="str">
            <v>503549</v>
          </cell>
          <cell r="H53"/>
          <cell r="I53" t="str">
            <v>CALIFICADOS</v>
          </cell>
          <cell r="J53" t="str">
            <v>4112</v>
          </cell>
          <cell r="K53" t="str">
            <v>SECRETARIO DE SERV. CIVIL 1</v>
          </cell>
          <cell r="L53" t="str">
            <v>n/a</v>
          </cell>
          <cell r="M53" t="str">
            <v>ADM. SUPERIOR-DIRECCION GESTION DEL RECURSO HUMANO</v>
          </cell>
          <cell r="N53"/>
          <cell r="O53" t="str">
            <v>PROPIEDAD</v>
          </cell>
          <cell r="P53"/>
          <cell r="Q53"/>
          <cell r="S53" t="str">
            <v>DIRECCION DE GESTION DEL RECURSO HUMANO</v>
          </cell>
        </row>
        <row r="54">
          <cell r="A54" t="str">
            <v>0109200758</v>
          </cell>
          <cell r="B54" t="str">
            <v>RAMOS BONILLA JORGE ENRIQUE</v>
          </cell>
          <cell r="C54" t="str">
            <v>M</v>
          </cell>
          <cell r="D54" t="str">
            <v>00203010001</v>
          </cell>
          <cell r="E54" t="str">
            <v>138</v>
          </cell>
          <cell r="F54" t="str">
            <v>0202008</v>
          </cell>
          <cell r="G54" t="str">
            <v>503647</v>
          </cell>
          <cell r="H54"/>
          <cell r="I54" t="str">
            <v>CALIFICADOS</v>
          </cell>
          <cell r="J54" t="str">
            <v>3142</v>
          </cell>
          <cell r="K54" t="str">
            <v>TRABAJADOR CALIFICADO DE SERV. CIVIL 2</v>
          </cell>
          <cell r="L54" t="str">
            <v>CONSERVACION VIAL</v>
          </cell>
          <cell r="M54" t="str">
            <v>CONSERVACION VIAL-PESOS Y DIMENSIONES</v>
          </cell>
          <cell r="N54" t="str">
            <v>ESTACION PESAJE-ESPARZA</v>
          </cell>
          <cell r="O54" t="str">
            <v>PROPIEDAD</v>
          </cell>
          <cell r="P54">
            <v>40817</v>
          </cell>
          <cell r="Q54"/>
          <cell r="R54"/>
          <cell r="S54" t="str">
            <v>GERENCIA DE CONSERVACION DE VIAS Y PUENTES</v>
          </cell>
        </row>
        <row r="55">
          <cell r="A55" t="str">
            <v>0109440918</v>
          </cell>
          <cell r="B55" t="str">
            <v>SALAS NARANJO MIGUEL GERARDO</v>
          </cell>
          <cell r="C55" t="str">
            <v>M</v>
          </cell>
          <cell r="D55" t="str">
            <v>00203010001</v>
          </cell>
          <cell r="E55" t="str">
            <v>138</v>
          </cell>
          <cell r="F55" t="str">
            <v>0202008</v>
          </cell>
          <cell r="G55" t="str">
            <v>503636</v>
          </cell>
          <cell r="H55" t="str">
            <v>2010-02</v>
          </cell>
          <cell r="I55" t="str">
            <v>CALIFICADOS</v>
          </cell>
          <cell r="J55" t="str">
            <v>3142</v>
          </cell>
          <cell r="K55" t="str">
            <v>TRABAJADOR CALIFICADO DE SERV. CIVIL 2</v>
          </cell>
          <cell r="L55" t="str">
            <v>CONSERVACION VIAL</v>
          </cell>
          <cell r="M55" t="str">
            <v>CONSERVACION VIAL-PESOS Y DIMENSIONES</v>
          </cell>
          <cell r="N55" t="str">
            <v>ESTACION PESAJE-BUFALO</v>
          </cell>
          <cell r="O55" t="str">
            <v>INTERINO</v>
          </cell>
          <cell r="P55">
            <v>41214</v>
          </cell>
          <cell r="Q55">
            <v>41274</v>
          </cell>
          <cell r="R55">
            <v>41333</v>
          </cell>
          <cell r="S55" t="str">
            <v>DEPARTAMENTO DE PESOS Y DIMENSIONES</v>
          </cell>
        </row>
        <row r="56">
          <cell r="A56" t="str">
            <v>0111150985</v>
          </cell>
          <cell r="B56" t="str">
            <v>SALAZAR LOPEZ FABIO EDUARDO</v>
          </cell>
          <cell r="C56" t="str">
            <v>M</v>
          </cell>
          <cell r="D56" t="str">
            <v>00203010001</v>
          </cell>
          <cell r="E56" t="str">
            <v>138</v>
          </cell>
          <cell r="F56" t="str">
            <v>0202008</v>
          </cell>
          <cell r="G56" t="str">
            <v>502903</v>
          </cell>
          <cell r="H56" t="str">
            <v>2009-14</v>
          </cell>
          <cell r="I56" t="str">
            <v>CALIFICADOS</v>
          </cell>
          <cell r="J56" t="str">
            <v>3142</v>
          </cell>
          <cell r="K56" t="str">
            <v>TRABAJADOR CALIFICADO DE SERV. CIVIL 2</v>
          </cell>
          <cell r="L56" t="str">
            <v>CONSERVACION VIAL</v>
          </cell>
          <cell r="M56" t="str">
            <v>CONSERVACION VIAL-PESOS Y DIMENSIONES</v>
          </cell>
          <cell r="N56"/>
          <cell r="O56" t="str">
            <v>INTERINO</v>
          </cell>
          <cell r="P56" t="str">
            <v>01/12/2009</v>
          </cell>
          <cell r="Q56">
            <v>41244</v>
          </cell>
          <cell r="R56">
            <v>41304</v>
          </cell>
          <cell r="S56" t="str">
            <v>DEPARTAMENTO DE PESOS Y DIMENSIONES</v>
          </cell>
        </row>
        <row r="57">
          <cell r="A57" t="str">
            <v>0111510647</v>
          </cell>
          <cell r="B57" t="str">
            <v>SIBAJA RIVAS MICHAEL</v>
          </cell>
          <cell r="C57" t="str">
            <v>M</v>
          </cell>
          <cell r="D57" t="str">
            <v>00202010001</v>
          </cell>
          <cell r="E57">
            <v>203</v>
          </cell>
          <cell r="F57" t="str">
            <v>0203009</v>
          </cell>
          <cell r="G57" t="str">
            <v>028774</v>
          </cell>
          <cell r="H57" t="str">
            <v>2012-20</v>
          </cell>
          <cell r="I57" t="str">
            <v>CALIFICADOS</v>
          </cell>
          <cell r="J57" t="str">
            <v>3142</v>
          </cell>
          <cell r="K57" t="str">
            <v>TRABAJADOR CALIFICADO DE SERV. CIVIL 3</v>
          </cell>
          <cell r="L57" t="str">
            <v>CONSERVACION VIAL</v>
          </cell>
          <cell r="M57" t="str">
            <v>CONSERVACION VIAL</v>
          </cell>
          <cell r="N57"/>
          <cell r="O57" t="str">
            <v>INTERINO</v>
          </cell>
          <cell r="P57">
            <v>40238</v>
          </cell>
          <cell r="Q57">
            <v>41274</v>
          </cell>
          <cell r="R57">
            <v>41333</v>
          </cell>
          <cell r="S57" t="str">
            <v>GERENCIA DE CONSERVACION DE VIAS Y PUENTES</v>
          </cell>
        </row>
        <row r="58">
          <cell r="A58" t="str">
            <v>0113710828</v>
          </cell>
          <cell r="B58" t="str">
            <v>ARROYO MORALES EMANUEL</v>
          </cell>
          <cell r="C58" t="str">
            <v>F</v>
          </cell>
          <cell r="D58" t="str">
            <v>00302010001</v>
          </cell>
          <cell r="E58" t="str">
            <v>045</v>
          </cell>
          <cell r="F58" t="str">
            <v>0201007</v>
          </cell>
          <cell r="G58" t="str">
            <v>059456</v>
          </cell>
          <cell r="H58" t="str">
            <v>2009-02</v>
          </cell>
          <cell r="I58" t="str">
            <v>CALIFICADOS</v>
          </cell>
          <cell r="J58" t="str">
            <v>3142</v>
          </cell>
          <cell r="K58" t="str">
            <v>TRABAJADOR CALIFICADO DE SERV. CIVIL 1</v>
          </cell>
          <cell r="L58" t="str">
            <v>TOPOGRAFIA</v>
          </cell>
          <cell r="M58" t="str">
            <v>CONSTRUCCION VIAL-OBRAS</v>
          </cell>
          <cell r="N58"/>
          <cell r="O58" t="str">
            <v>INTERINO</v>
          </cell>
          <cell r="P58">
            <v>41092</v>
          </cell>
          <cell r="Q58">
            <v>41274</v>
          </cell>
          <cell r="R58">
            <v>41333</v>
          </cell>
          <cell r="S58" t="str">
            <v>GERENCIA DE CONSTRUCCION DE VIAS Y PUENTES</v>
          </cell>
        </row>
        <row r="59">
          <cell r="A59" t="str">
            <v>0114690793</v>
          </cell>
          <cell r="B59" t="str">
            <v>BARBOZA PADILLA KATHERINE</v>
          </cell>
          <cell r="C59" t="str">
            <v>F</v>
          </cell>
          <cell r="D59" t="str">
            <v>00302010001</v>
          </cell>
          <cell r="E59">
            <v>203</v>
          </cell>
          <cell r="F59" t="str">
            <v>0203009</v>
          </cell>
          <cell r="G59" t="str">
            <v>059470</v>
          </cell>
          <cell r="H59" t="str">
            <v>2009-03</v>
          </cell>
          <cell r="I59" t="str">
            <v>CALIFICADOS</v>
          </cell>
          <cell r="J59" t="str">
            <v>3142</v>
          </cell>
          <cell r="K59" t="str">
            <v>TRABAJADOR CALIFICADO DE SERV. CIVIL 3</v>
          </cell>
          <cell r="L59" t="str">
            <v>INGENIERIA CIVIL</v>
          </cell>
          <cell r="M59" t="str">
            <v>CONSTRUCCION VIAL-OBRAS</v>
          </cell>
          <cell r="N59"/>
          <cell r="O59" t="str">
            <v>INTERINO</v>
          </cell>
          <cell r="P59" t="str">
            <v>04/01/2010</v>
          </cell>
          <cell r="Q59">
            <v>41244</v>
          </cell>
          <cell r="R59">
            <v>41304</v>
          </cell>
          <cell r="S59" t="str">
            <v>GERENCIA DE CONSTRUCCION DE VIAS Y PUENTES</v>
          </cell>
        </row>
        <row r="60">
          <cell r="A60" t="str">
            <v>0114980511</v>
          </cell>
          <cell r="B60" t="str">
            <v>ABARCA PINKAY JUAN CARLOS</v>
          </cell>
          <cell r="C60" t="str">
            <v>M</v>
          </cell>
          <cell r="D60" t="str">
            <v>00302010001</v>
          </cell>
          <cell r="E60" t="str">
            <v>138</v>
          </cell>
          <cell r="F60" t="str">
            <v>0202008</v>
          </cell>
          <cell r="G60" t="str">
            <v>030223</v>
          </cell>
          <cell r="H60" t="str">
            <v>2010-106</v>
          </cell>
          <cell r="I60" t="str">
            <v>CALIFICADOS</v>
          </cell>
          <cell r="J60" t="str">
            <v>3142</v>
          </cell>
          <cell r="K60" t="str">
            <v>TRABAJADOR CALIFICADO DE SERV. CIVIL 2</v>
          </cell>
          <cell r="L60" t="str">
            <v>DIBUJO E INGENIERIA</v>
          </cell>
          <cell r="M60" t="str">
            <v>CONSTRUCCION VIAL-OBRAS</v>
          </cell>
          <cell r="N60"/>
          <cell r="O60" t="str">
            <v>INTERINO</v>
          </cell>
          <cell r="P60">
            <v>41092</v>
          </cell>
          <cell r="Q60">
            <v>41229</v>
          </cell>
          <cell r="R60">
            <v>41289</v>
          </cell>
          <cell r="S60" t="str">
            <v>GERENCIA DE CONSTRUCCION DE VIAS Y PUENTES</v>
          </cell>
        </row>
        <row r="61">
          <cell r="A61" t="str">
            <v>0202710269</v>
          </cell>
          <cell r="B61" t="str">
            <v>VIQUEZ SIBAJA ALVARO</v>
          </cell>
          <cell r="C61" t="str">
            <v>M</v>
          </cell>
          <cell r="D61" t="str">
            <v>00302010001</v>
          </cell>
          <cell r="E61">
            <v>203</v>
          </cell>
          <cell r="F61" t="str">
            <v>0203009</v>
          </cell>
          <cell r="G61" t="str">
            <v>012228</v>
          </cell>
          <cell r="H61"/>
          <cell r="I61" t="str">
            <v>CALIFICADOS</v>
          </cell>
          <cell r="J61" t="str">
            <v>3142</v>
          </cell>
          <cell r="K61" t="str">
            <v>TRABAJADOR CALIFICADO DE SERV. CIVIL 3</v>
          </cell>
          <cell r="L61" t="str">
            <v>CARRETERAS</v>
          </cell>
          <cell r="M61" t="str">
            <v>CONSTRUCCION VIAL-OBRAS</v>
          </cell>
          <cell r="N61"/>
          <cell r="O61" t="str">
            <v>PROPIEDAD</v>
          </cell>
          <cell r="P61"/>
          <cell r="Q61"/>
          <cell r="S61" t="str">
            <v>GERENCIA DE CONSTRUCCION DE VIAS Y PUENTES</v>
          </cell>
        </row>
        <row r="62">
          <cell r="A62" t="str">
            <v>0202820356</v>
          </cell>
          <cell r="B62" t="str">
            <v>ULATE FERNANDEZ WILLIAM</v>
          </cell>
          <cell r="C62" t="str">
            <v>M</v>
          </cell>
          <cell r="D62" t="str">
            <v>00302010001</v>
          </cell>
          <cell r="E62">
            <v>203</v>
          </cell>
          <cell r="F62" t="str">
            <v>0203009</v>
          </cell>
          <cell r="G62" t="str">
            <v>030575</v>
          </cell>
          <cell r="H62" t="str">
            <v>2008-17</v>
          </cell>
          <cell r="I62" t="str">
            <v>CALIFICADOS</v>
          </cell>
          <cell r="J62" t="str">
            <v>3142</v>
          </cell>
          <cell r="K62" t="str">
            <v>TRABAJADOR CALIFICADO DE SERV. CIVIL 3</v>
          </cell>
          <cell r="L62" t="str">
            <v>CONSERVACION VIAL</v>
          </cell>
          <cell r="M62" t="str">
            <v>CONSTRUCCION VIAL-OBRAS</v>
          </cell>
          <cell r="N62"/>
          <cell r="O62" t="str">
            <v>ASC. INTERINO</v>
          </cell>
          <cell r="P62"/>
          <cell r="Q62">
            <v>41274</v>
          </cell>
          <cell r="R62">
            <v>41320</v>
          </cell>
          <cell r="S62" t="str">
            <v>GERENCIA DE CONSTRUCCION DE VIAS Y PUENTES</v>
          </cell>
        </row>
        <row r="63">
          <cell r="A63" t="str">
            <v>0203180077</v>
          </cell>
          <cell r="B63" t="str">
            <v>VENEGAS JIMENEZ LUIS GABR</v>
          </cell>
          <cell r="C63" t="str">
            <v>M</v>
          </cell>
          <cell r="D63" t="str">
            <v>00302010001</v>
          </cell>
          <cell r="E63" t="str">
            <v>045</v>
          </cell>
          <cell r="F63" t="str">
            <v>0201007</v>
          </cell>
          <cell r="G63" t="str">
            <v>017394</v>
          </cell>
          <cell r="H63"/>
          <cell r="I63" t="str">
            <v>CALIFICADOS</v>
          </cell>
          <cell r="J63" t="str">
            <v>3142</v>
          </cell>
          <cell r="K63" t="str">
            <v>TRABAJADOR CALIFICADO DE SERV. CIVIL 1</v>
          </cell>
          <cell r="L63" t="str">
            <v>TOPOGRAFIA</v>
          </cell>
          <cell r="M63" t="str">
            <v>CONSTRUCCION VIAL-OBRAS</v>
          </cell>
          <cell r="N63"/>
          <cell r="O63" t="str">
            <v>PROPIEDAD</v>
          </cell>
          <cell r="P63"/>
          <cell r="Q63"/>
          <cell r="R63"/>
          <cell r="S63" t="str">
            <v>GERENCIA DE CONSTRUCCION DE VIAS Y PUENTES</v>
          </cell>
        </row>
        <row r="64">
          <cell r="A64" t="str">
            <v>0203400915</v>
          </cell>
          <cell r="B64" t="str">
            <v>MURILLO LEON HUMBERTO</v>
          </cell>
          <cell r="C64" t="str">
            <v>M</v>
          </cell>
          <cell r="D64" t="str">
            <v>00302010001</v>
          </cell>
          <cell r="E64">
            <v>203</v>
          </cell>
          <cell r="F64" t="str">
            <v>0203009</v>
          </cell>
          <cell r="G64" t="str">
            <v>017330</v>
          </cell>
          <cell r="H64"/>
          <cell r="I64" t="str">
            <v>CALIFICADOS</v>
          </cell>
          <cell r="J64" t="str">
            <v>3142</v>
          </cell>
          <cell r="K64" t="str">
            <v>TRABAJADOR CALIFICADO DE SERV. CIVIL 3</v>
          </cell>
          <cell r="L64" t="str">
            <v>CONSERVACION VIAL</v>
          </cell>
          <cell r="M64" t="str">
            <v>CONSTRUCCION VIAL-OBRAS</v>
          </cell>
          <cell r="N64"/>
          <cell r="O64" t="str">
            <v>PROPIEDAD</v>
          </cell>
          <cell r="P64"/>
          <cell r="Q64"/>
          <cell r="R64"/>
          <cell r="S64" t="str">
            <v>GERENCIA DE CONSTRUCCION DE VIAS Y PUENTES</v>
          </cell>
        </row>
        <row r="65">
          <cell r="A65" t="str">
            <v>0205850549</v>
          </cell>
          <cell r="B65" t="str">
            <v>CARRANZA ROJAS JESUS ADRIAN</v>
          </cell>
          <cell r="C65" t="str">
            <v>M</v>
          </cell>
          <cell r="D65" t="str">
            <v>00202010001</v>
          </cell>
          <cell r="E65">
            <v>203</v>
          </cell>
          <cell r="F65" t="str">
            <v>0203009</v>
          </cell>
          <cell r="G65" t="str">
            <v>014481</v>
          </cell>
          <cell r="H65" t="str">
            <v>2011-07</v>
          </cell>
          <cell r="I65" t="str">
            <v>CALIFICADOS</v>
          </cell>
          <cell r="J65" t="str">
            <v>3142</v>
          </cell>
          <cell r="K65" t="str">
            <v>TRABAJADOR CALIFICADO DE SERV. CIVIL 3</v>
          </cell>
          <cell r="L65" t="str">
            <v>CONSERVACION VIAL</v>
          </cell>
          <cell r="M65" t="str">
            <v>CONSERVACION VIAL</v>
          </cell>
          <cell r="N65"/>
          <cell r="O65" t="str">
            <v>INTERINO</v>
          </cell>
          <cell r="P65" t="str">
            <v>01/04/2011</v>
          </cell>
          <cell r="Q65">
            <v>41274</v>
          </cell>
          <cell r="R65">
            <v>41333</v>
          </cell>
          <cell r="S65" t="str">
            <v>GERENCIA DE CONSERVACION DE VIAS Y PUENTES</v>
          </cell>
        </row>
        <row r="66">
          <cell r="A66" t="str">
            <v>0206340765</v>
          </cell>
          <cell r="B66" t="str">
            <v>LOPEZ RODRIGUEZ JAIRO MARTIN</v>
          </cell>
          <cell r="C66" t="str">
            <v>M</v>
          </cell>
          <cell r="D66" t="str">
            <v>00203010001</v>
          </cell>
          <cell r="E66" t="str">
            <v>045</v>
          </cell>
          <cell r="F66" t="str">
            <v>0201007</v>
          </cell>
          <cell r="G66" t="str">
            <v>502905</v>
          </cell>
          <cell r="H66" t="str">
            <v>2010-15</v>
          </cell>
          <cell r="I66" t="str">
            <v>CALIFICADOS</v>
          </cell>
          <cell r="J66" t="str">
            <v>3142</v>
          </cell>
          <cell r="K66" t="str">
            <v>TRABAJADOR CALIFICADO DE SERV. CIVIL 1</v>
          </cell>
          <cell r="L66" t="str">
            <v>CONSERVACION VIAL</v>
          </cell>
          <cell r="M66" t="str">
            <v>CONSERVACION VIAL-PESOS Y DIMENSIONES</v>
          </cell>
          <cell r="N66"/>
          <cell r="O66" t="str">
            <v>INTERINO</v>
          </cell>
          <cell r="P66" t="str">
            <v>18/01/2010</v>
          </cell>
          <cell r="Q66">
            <v>41229</v>
          </cell>
          <cell r="R66">
            <v>41289</v>
          </cell>
          <cell r="S66" t="str">
            <v>DEPARTAMENTO DE PESOS Y DIMENSIONES</v>
          </cell>
        </row>
        <row r="67">
          <cell r="A67" t="str">
            <v>0302660952</v>
          </cell>
          <cell r="B67" t="str">
            <v>MOYA QUESADA MARLEN</v>
          </cell>
          <cell r="C67" t="str">
            <v>F</v>
          </cell>
          <cell r="D67" t="str">
            <v>00109050001</v>
          </cell>
          <cell r="E67">
            <v>156</v>
          </cell>
          <cell r="F67" t="str">
            <v>0301022</v>
          </cell>
          <cell r="G67" t="str">
            <v>000132</v>
          </cell>
          <cell r="H67"/>
          <cell r="I67" t="str">
            <v>CALIFICADOS</v>
          </cell>
          <cell r="J67" t="str">
            <v>4112</v>
          </cell>
          <cell r="K67" t="str">
            <v>SECRETARIO DE SERV. CIVIL 1</v>
          </cell>
          <cell r="L67" t="str">
            <v>n/a</v>
          </cell>
          <cell r="M67" t="str">
            <v>ADM. SUPERIOR-SERVICIOS GENERALES</v>
          </cell>
          <cell r="N67"/>
          <cell r="O67" t="str">
            <v>PROPIEDAD</v>
          </cell>
          <cell r="P67"/>
          <cell r="Q67"/>
          <cell r="S67" t="str">
            <v>DIRECCION DE SERVICIO AL USUARIO Y RECAUDACION</v>
          </cell>
        </row>
        <row r="68">
          <cell r="A68" t="str">
            <v>0303690246</v>
          </cell>
          <cell r="B68" t="str">
            <v xml:space="preserve">SANCHO KAWAS ALEJANDRA  </v>
          </cell>
          <cell r="C68" t="str">
            <v>F</v>
          </cell>
          <cell r="D68" t="str">
            <v>00202010001</v>
          </cell>
          <cell r="E68" t="str">
            <v>138</v>
          </cell>
          <cell r="F68" t="str">
            <v>0202008</v>
          </cell>
          <cell r="G68" t="str">
            <v>503621</v>
          </cell>
          <cell r="H68" t="str">
            <v>2010-89</v>
          </cell>
          <cell r="I68" t="str">
            <v>CALIFICADOS</v>
          </cell>
          <cell r="J68" t="str">
            <v>3142</v>
          </cell>
          <cell r="K68" t="str">
            <v>TRABAJADOR CALIFICADO DE SERV. CIVIL 2</v>
          </cell>
          <cell r="L68" t="str">
            <v>CONSERVACION VIAL</v>
          </cell>
          <cell r="M68" t="str">
            <v>CONSERVACION VIAL</v>
          </cell>
          <cell r="N68"/>
          <cell r="O68" t="str">
            <v>INTERINO</v>
          </cell>
          <cell r="P68">
            <v>40834</v>
          </cell>
          <cell r="Q68">
            <v>41274</v>
          </cell>
          <cell r="R68">
            <v>41333</v>
          </cell>
          <cell r="S68" t="str">
            <v>GERENCIA DE CONSERVACION DE VIAS Y PUENTES</v>
          </cell>
        </row>
        <row r="69">
          <cell r="A69" t="str">
            <v>0304120292</v>
          </cell>
          <cell r="B69" t="str">
            <v>ARIAS CHACON SEBASTIAN</v>
          </cell>
          <cell r="C69" t="str">
            <v>M</v>
          </cell>
          <cell r="D69" t="str">
            <v>00202010001</v>
          </cell>
          <cell r="E69" t="str">
            <v>138</v>
          </cell>
          <cell r="F69" t="str">
            <v>0202008</v>
          </cell>
          <cell r="G69" t="str">
            <v>503623</v>
          </cell>
          <cell r="H69" t="str">
            <v>2010-91</v>
          </cell>
          <cell r="I69" t="str">
            <v>CALIFICADOS</v>
          </cell>
          <cell r="J69" t="str">
            <v>3142</v>
          </cell>
          <cell r="K69" t="str">
            <v>TRABAJADOR CALIFICADO DE SERV. CIVIL 2</v>
          </cell>
          <cell r="L69" t="str">
            <v>CONSERVACION VIAL</v>
          </cell>
          <cell r="M69" t="str">
            <v>CONSERVACION VIAL</v>
          </cell>
          <cell r="N69"/>
          <cell r="O69" t="str">
            <v>INTERINO</v>
          </cell>
          <cell r="P69">
            <v>40695</v>
          </cell>
          <cell r="Q69">
            <v>41244</v>
          </cell>
          <cell r="R69">
            <v>41304</v>
          </cell>
          <cell r="S69" t="str">
            <v>GERENCIA DE CONSERVACION DE VIAS Y PUENTES</v>
          </cell>
        </row>
        <row r="70">
          <cell r="A70" t="str">
            <v>0304490283</v>
          </cell>
          <cell r="B70" t="str">
            <v>BOLAÑOS NAVARRO ROGER ROBERTO</v>
          </cell>
          <cell r="C70" t="str">
            <v>M</v>
          </cell>
          <cell r="D70" t="str">
            <v>00203010001</v>
          </cell>
          <cell r="E70" t="str">
            <v>138</v>
          </cell>
          <cell r="F70" t="str">
            <v>0202008</v>
          </cell>
          <cell r="G70" t="str">
            <v>503648</v>
          </cell>
          <cell r="H70" t="str">
            <v>2010-14</v>
          </cell>
          <cell r="I70" t="str">
            <v>CALIFICADOS</v>
          </cell>
          <cell r="J70" t="str">
            <v>3142</v>
          </cell>
          <cell r="K70" t="str">
            <v>TRABAJADOR CALIFICADO DE SERV. CIVIL 2</v>
          </cell>
          <cell r="L70" t="str">
            <v>CONSERVACION VIAL</v>
          </cell>
          <cell r="M70" t="str">
            <v>CONSERVACION VIAL-PESOS Y DIMENSIONES</v>
          </cell>
          <cell r="N70" t="str">
            <v>ESTACION PESAJE-ESPARZA</v>
          </cell>
          <cell r="O70" t="str">
            <v>INTERINO</v>
          </cell>
          <cell r="P70">
            <v>41076</v>
          </cell>
          <cell r="Q70">
            <v>41259</v>
          </cell>
          <cell r="R70">
            <v>41320</v>
          </cell>
          <cell r="S70" t="str">
            <v>DEPARTAMENTO DE PESOS Y DIMENSIONES</v>
          </cell>
        </row>
        <row r="71">
          <cell r="A71" t="str">
            <v>0401340845</v>
          </cell>
          <cell r="B71" t="str">
            <v>GONZALEZ ALVAREZ SILVINO</v>
          </cell>
          <cell r="C71" t="str">
            <v>M</v>
          </cell>
          <cell r="D71" t="str">
            <v>00203010001</v>
          </cell>
          <cell r="E71" t="str">
            <v>138</v>
          </cell>
          <cell r="F71" t="str">
            <v>0202008</v>
          </cell>
          <cell r="G71" t="str">
            <v>502900</v>
          </cell>
          <cell r="H71"/>
          <cell r="I71" t="str">
            <v>CALIFICADOS</v>
          </cell>
          <cell r="J71" t="str">
            <v>3142</v>
          </cell>
          <cell r="K71" t="str">
            <v>TRABAJADOR CALIFICADO DE SERV. CIVIL 2</v>
          </cell>
          <cell r="L71" t="str">
            <v>CONSERVACION VIAL</v>
          </cell>
          <cell r="M71" t="str">
            <v>CONSERVACION VIAL-PESOS Y DIMENSIONES</v>
          </cell>
          <cell r="N71"/>
          <cell r="O71" t="str">
            <v>PROPIEDAD</v>
          </cell>
          <cell r="P71"/>
          <cell r="Q71"/>
          <cell r="R71"/>
          <cell r="S71" t="str">
            <v>DEPARTAMENTO DE PESOS Y DIMENSIONES</v>
          </cell>
        </row>
        <row r="72">
          <cell r="A72" t="str">
            <v>0502680204</v>
          </cell>
          <cell r="B72" t="str">
            <v>SANDOVAL MURILLO ALVARO</v>
          </cell>
          <cell r="C72" t="str">
            <v>M</v>
          </cell>
          <cell r="D72" t="str">
            <v>00203010001</v>
          </cell>
          <cell r="E72" t="str">
            <v>138</v>
          </cell>
          <cell r="F72" t="str">
            <v>0202008</v>
          </cell>
          <cell r="G72" t="str">
            <v>502902</v>
          </cell>
          <cell r="H72"/>
          <cell r="I72" t="str">
            <v>CALIFICADOS</v>
          </cell>
          <cell r="J72" t="str">
            <v>3142</v>
          </cell>
          <cell r="K72" t="str">
            <v>TRABAJADOR CALIFICADO DE SERV. CIVIL 2</v>
          </cell>
          <cell r="L72" t="str">
            <v>CONSERVACION VIAL</v>
          </cell>
          <cell r="M72" t="str">
            <v>CONSERVACION VIAL-PESOS Y DIMENSIONES</v>
          </cell>
          <cell r="N72"/>
          <cell r="O72"/>
          <cell r="P72"/>
          <cell r="Q72"/>
          <cell r="R72"/>
          <cell r="S72" t="str">
            <v>DEPARTAMENTO DE PESOS Y DIMENSIONES</v>
          </cell>
        </row>
        <row r="73">
          <cell r="A73" t="str">
            <v>0503000817</v>
          </cell>
          <cell r="B73" t="str">
            <v>ORDOÑEZ JIMENEZ CYNTHIA PATRICIA</v>
          </cell>
          <cell r="C73" t="str">
            <v>F</v>
          </cell>
          <cell r="D73" t="str">
            <v>00203010001</v>
          </cell>
          <cell r="E73" t="str">
            <v>045</v>
          </cell>
          <cell r="F73" t="str">
            <v>0201007</v>
          </cell>
          <cell r="G73" t="str">
            <v>502907</v>
          </cell>
          <cell r="H73"/>
          <cell r="I73" t="str">
            <v>CALIFICADOS</v>
          </cell>
          <cell r="J73" t="str">
            <v>3142</v>
          </cell>
          <cell r="K73" t="str">
            <v>TRABAJADOR CALIFICADO DE SERV. CIVIL 1</v>
          </cell>
          <cell r="L73" t="str">
            <v>CONSERVACION VIAL</v>
          </cell>
          <cell r="M73" t="str">
            <v>CONSERVACION VIAL-PESOS Y DIMENSIONES</v>
          </cell>
          <cell r="N73"/>
          <cell r="O73" t="str">
            <v>PROPIEDAD</v>
          </cell>
          <cell r="P73"/>
          <cell r="Q73"/>
          <cell r="R73"/>
          <cell r="S73" t="str">
            <v>DEPARTAMENTO DE PESOS Y DIMENSIONES</v>
          </cell>
        </row>
        <row r="74">
          <cell r="A74" t="str">
            <v>0503530333</v>
          </cell>
          <cell r="B74" t="str">
            <v>BRENES SALAZAR MARIELA</v>
          </cell>
          <cell r="C74" t="str">
            <v>F</v>
          </cell>
          <cell r="D74" t="str">
            <v>00203010001</v>
          </cell>
          <cell r="E74" t="str">
            <v>045</v>
          </cell>
          <cell r="F74" t="str">
            <v>0201007</v>
          </cell>
          <cell r="G74" t="str">
            <v>502904</v>
          </cell>
          <cell r="H74"/>
          <cell r="I74" t="str">
            <v>CALIFICADOS</v>
          </cell>
          <cell r="J74" t="str">
            <v>3142</v>
          </cell>
          <cell r="K74" t="str">
            <v>TRABAJADOR CALIFICADO DE SERV. CIVIL 1</v>
          </cell>
          <cell r="L74" t="str">
            <v>CONSERVACION VIAL</v>
          </cell>
          <cell r="M74" t="str">
            <v>CONSERVACION VIAL-PESOS Y DIMENSIONES</v>
          </cell>
          <cell r="N74"/>
          <cell r="O74" t="str">
            <v>PROPIEDAD</v>
          </cell>
          <cell r="P74"/>
          <cell r="Q74"/>
          <cell r="R74"/>
          <cell r="S74" t="str">
            <v>DEPARTAMENTO DE PESOS Y DIMENSIONES</v>
          </cell>
        </row>
        <row r="75">
          <cell r="A75" t="str">
            <v>0503600246</v>
          </cell>
          <cell r="B75" t="str">
            <v>GUTIERREZ SOTO SILVIA ELENA</v>
          </cell>
          <cell r="C75" t="str">
            <v>F</v>
          </cell>
          <cell r="D75" t="str">
            <v>00203010001</v>
          </cell>
          <cell r="E75">
            <v>203</v>
          </cell>
          <cell r="F75" t="str">
            <v>0203009</v>
          </cell>
          <cell r="G75" t="str">
            <v>502899</v>
          </cell>
          <cell r="H75" t="str">
            <v>2009-12</v>
          </cell>
          <cell r="I75" t="str">
            <v>CALIFICADOS</v>
          </cell>
          <cell r="J75" t="str">
            <v>3142</v>
          </cell>
          <cell r="K75" t="str">
            <v>TRABAJADOR CALIFICADO DE SERV. CIVIL 3</v>
          </cell>
          <cell r="L75" t="str">
            <v>CONSERVACION VIAL</v>
          </cell>
          <cell r="M75" t="str">
            <v>CONSERVACION VIAL-PESOS Y DIMENSIONES</v>
          </cell>
          <cell r="N75"/>
          <cell r="O75" t="str">
            <v>INTERINO</v>
          </cell>
          <cell r="P75"/>
          <cell r="Q75">
            <v>41274</v>
          </cell>
          <cell r="R75">
            <v>41333</v>
          </cell>
          <cell r="S75" t="str">
            <v>DEPARTAMENTO DE PESOS Y DIMENSIONES</v>
          </cell>
        </row>
        <row r="76">
          <cell r="A76" t="str">
            <v>0503710630</v>
          </cell>
          <cell r="B76" t="str">
            <v>CARRERA ARTAVIA ARACELLY</v>
          </cell>
          <cell r="C76" t="str">
            <v>F</v>
          </cell>
          <cell r="D76" t="str">
            <v>00203010001</v>
          </cell>
          <cell r="E76" t="str">
            <v>045</v>
          </cell>
          <cell r="F76" t="str">
            <v>0201007</v>
          </cell>
          <cell r="G76" t="str">
            <v>502906</v>
          </cell>
          <cell r="H76"/>
          <cell r="I76" t="str">
            <v>CALIFICADOS</v>
          </cell>
          <cell r="J76" t="str">
            <v>3142</v>
          </cell>
          <cell r="K76" t="str">
            <v>TRABAJADOR CALIFICADO DE SERV. CIVIL 1</v>
          </cell>
          <cell r="L76" t="str">
            <v>CONSERVACION VIAL</v>
          </cell>
          <cell r="M76" t="str">
            <v>CONSERVACION VIAL-PESOS Y DIMENSIONES</v>
          </cell>
          <cell r="N76"/>
          <cell r="O76" t="str">
            <v>PROPIEDAD</v>
          </cell>
          <cell r="P76"/>
          <cell r="Q76"/>
          <cell r="R76"/>
          <cell r="S76" t="str">
            <v>DEPARTAMENTO DE PESOS Y DIMENSIONES</v>
          </cell>
        </row>
        <row r="77">
          <cell r="A77" t="str">
            <v>0503730798</v>
          </cell>
          <cell r="B77" t="str">
            <v>SEGURA ARIAS LEANDRO JESUS</v>
          </cell>
          <cell r="C77" t="str">
            <v>M</v>
          </cell>
          <cell r="D77" t="str">
            <v>00302010001</v>
          </cell>
          <cell r="E77">
            <v>203</v>
          </cell>
          <cell r="F77" t="str">
            <v>0203009</v>
          </cell>
          <cell r="G77" t="str">
            <v>017391</v>
          </cell>
          <cell r="H77" t="str">
            <v>2012-10</v>
          </cell>
          <cell r="I77" t="str">
            <v>CALIFICADOS</v>
          </cell>
          <cell r="J77" t="str">
            <v>3142</v>
          </cell>
          <cell r="K77" t="str">
            <v>TRABAJADOR CALIFICADO DE SERV. CIVIL 3</v>
          </cell>
          <cell r="L77" t="str">
            <v>CONSERVACION VIAL</v>
          </cell>
          <cell r="M77" t="str">
            <v>CONSTRUCCION VIAL-OBRAS</v>
          </cell>
          <cell r="N77"/>
          <cell r="O77" t="str">
            <v>INTERINO</v>
          </cell>
          <cell r="P77">
            <v>40695</v>
          </cell>
          <cell r="Q77">
            <v>41274</v>
          </cell>
          <cell r="R77">
            <v>41333</v>
          </cell>
          <cell r="S77" t="str">
            <v>GERENCIA DE CONSTRUCCION DE VIAS Y PUENTES</v>
          </cell>
        </row>
        <row r="78">
          <cell r="A78" t="str">
            <v>0602690306</v>
          </cell>
          <cell r="B78" t="str">
            <v>PORRAS MENA MARTIN ALEXANDER</v>
          </cell>
          <cell r="C78" t="str">
            <v>M</v>
          </cell>
          <cell r="D78" t="str">
            <v>00203010001</v>
          </cell>
          <cell r="E78" t="str">
            <v>138</v>
          </cell>
          <cell r="F78" t="str">
            <v>0202008</v>
          </cell>
          <cell r="G78" t="str">
            <v>502901</v>
          </cell>
          <cell r="H78" t="str">
            <v>2009-13</v>
          </cell>
          <cell r="I78" t="str">
            <v>CALIFICADOS</v>
          </cell>
          <cell r="J78" t="str">
            <v>3142</v>
          </cell>
          <cell r="K78" t="str">
            <v>TRABAJADOR CALIFICADO DE SERV. CIVIL 2</v>
          </cell>
          <cell r="L78" t="str">
            <v>CONSERVACION VIAL</v>
          </cell>
          <cell r="M78" t="str">
            <v>CONSERVACION VIAL-PESOS Y DIMENSIONES</v>
          </cell>
          <cell r="N78"/>
          <cell r="O78" t="str">
            <v>INTERINO</v>
          </cell>
          <cell r="P78"/>
          <cell r="Q78">
            <v>41274</v>
          </cell>
          <cell r="R78">
            <v>41333</v>
          </cell>
          <cell r="S78" t="str">
            <v>DEPARTAMENTO DE PESOS Y DIMENSIONES</v>
          </cell>
        </row>
        <row r="79">
          <cell r="A79" t="str">
            <v>0701740362</v>
          </cell>
          <cell r="B79" t="str">
            <v>ZUÑIGA ARAYA LUIS DANIEL</v>
          </cell>
          <cell r="C79" t="str">
            <v>M</v>
          </cell>
          <cell r="D79" t="str">
            <v>00203010001</v>
          </cell>
          <cell r="E79" t="str">
            <v>138</v>
          </cell>
          <cell r="F79" t="str">
            <v>0202008</v>
          </cell>
          <cell r="G79" t="str">
            <v>503638</v>
          </cell>
          <cell r="H79" t="str">
            <v>2010-04</v>
          </cell>
          <cell r="I79" t="str">
            <v>CALIFICADOS</v>
          </cell>
          <cell r="J79" t="str">
            <v>3142</v>
          </cell>
          <cell r="K79" t="str">
            <v>TRABAJADOR CALIFICADO DE SERV. CIVIL 2</v>
          </cell>
          <cell r="L79" t="str">
            <v>CONSERVACION VIAL</v>
          </cell>
          <cell r="M79" t="str">
            <v>CONSERVACION VIAL-PESOS Y DIMENSIONES</v>
          </cell>
          <cell r="N79" t="str">
            <v>ESTACION PESAJE-BUFALO</v>
          </cell>
          <cell r="O79" t="str">
            <v>INTERINO</v>
          </cell>
          <cell r="P79">
            <v>41246</v>
          </cell>
          <cell r="Q79">
            <v>41246</v>
          </cell>
          <cell r="R79">
            <v>41304</v>
          </cell>
          <cell r="S79" t="str">
            <v>DEPARTAMENTO DE PESOS Y DIMENSIONES</v>
          </cell>
        </row>
        <row r="80">
          <cell r="A80" t="str">
            <v>0701890787</v>
          </cell>
          <cell r="B80" t="str">
            <v xml:space="preserve">GONZALEZ SEGURA JULIETTE FRANCE </v>
          </cell>
          <cell r="C80" t="str">
            <v>F</v>
          </cell>
          <cell r="D80" t="str">
            <v>00202010001</v>
          </cell>
          <cell r="E80" t="str">
            <v>138</v>
          </cell>
          <cell r="F80" t="str">
            <v>0202008</v>
          </cell>
          <cell r="G80" t="str">
            <v>503624</v>
          </cell>
          <cell r="H80" t="str">
            <v>2010-98</v>
          </cell>
          <cell r="I80" t="str">
            <v>CALIFICADOS</v>
          </cell>
          <cell r="J80" t="str">
            <v>3142</v>
          </cell>
          <cell r="K80" t="str">
            <v>TRABAJADOR CALIFICADO DE SERV. CIVIL 2</v>
          </cell>
          <cell r="L80" t="str">
            <v>CONSERVACION VIAL</v>
          </cell>
          <cell r="M80" t="str">
            <v>CONSERVACION VIAL</v>
          </cell>
          <cell r="N80"/>
          <cell r="O80" t="str">
            <v>INTERINO</v>
          </cell>
          <cell r="P80">
            <v>40406</v>
          </cell>
          <cell r="Q80">
            <v>41229</v>
          </cell>
          <cell r="R80">
            <v>41289</v>
          </cell>
          <cell r="S80" t="str">
            <v>GERENCIA DE CONSERVACION DE VIAS Y PUENTES</v>
          </cell>
        </row>
        <row r="81">
          <cell r="A81" t="str">
            <v>0702020435</v>
          </cell>
          <cell r="B81" t="str">
            <v>ARTAVIA DE LA O JOSE DANIEL</v>
          </cell>
          <cell r="C81" t="str">
            <v>M</v>
          </cell>
          <cell r="D81" t="str">
            <v>00203010001</v>
          </cell>
          <cell r="E81" t="str">
            <v>138</v>
          </cell>
          <cell r="F81" t="str">
            <v>0202008</v>
          </cell>
          <cell r="G81" t="str">
            <v>503639</v>
          </cell>
          <cell r="H81" t="str">
            <v>2010-05</v>
          </cell>
          <cell r="I81" t="str">
            <v>CALIFICADOS</v>
          </cell>
          <cell r="J81" t="str">
            <v>3142</v>
          </cell>
          <cell r="K81" t="str">
            <v>TRABAJADOR CALIFICADO DE SERV. CIVIL 2</v>
          </cell>
          <cell r="L81" t="str">
            <v>CONSERVACION VIAL</v>
          </cell>
          <cell r="M81" t="str">
            <v>CONSERVACION VIAL-PESOS Y DIMENSIONES</v>
          </cell>
          <cell r="N81" t="str">
            <v>ESTACION PESAJE-BUFALO</v>
          </cell>
          <cell r="O81" t="str">
            <v>INTERINO</v>
          </cell>
          <cell r="P81">
            <v>41246</v>
          </cell>
          <cell r="Q81">
            <v>41246</v>
          </cell>
          <cell r="R81">
            <v>41304</v>
          </cell>
          <cell r="S81" t="str">
            <v>DEPARTAMENTO DE PESOS Y DIMENSIONES</v>
          </cell>
        </row>
        <row r="82">
          <cell r="A82" t="str">
            <v>0900390667</v>
          </cell>
          <cell r="B82" t="str">
            <v>SANABRIA LOPEZ LEDA</v>
          </cell>
          <cell r="C82" t="str">
            <v>F</v>
          </cell>
          <cell r="D82" t="str">
            <v>00109020004</v>
          </cell>
          <cell r="E82">
            <v>156</v>
          </cell>
          <cell r="F82" t="str">
            <v>0301022</v>
          </cell>
          <cell r="G82">
            <v>101575</v>
          </cell>
          <cell r="H82"/>
          <cell r="I82" t="str">
            <v>CALIFICADOS</v>
          </cell>
          <cell r="J82" t="str">
            <v>4112</v>
          </cell>
          <cell r="K82" t="str">
            <v>SECRETARIO DE SERV. CIVIL 1</v>
          </cell>
          <cell r="L82" t="str">
            <v>GENERALISTA</v>
          </cell>
          <cell r="M82" t="str">
            <v>ADM. SUPERIOR-TESORERIA</v>
          </cell>
          <cell r="N82"/>
          <cell r="O82" t="str">
            <v>PROPIEDAD</v>
          </cell>
          <cell r="P82"/>
          <cell r="Q82"/>
          <cell r="R82"/>
          <cell r="S82" t="str">
            <v>DEPARTAMENTO DE TESORERIA</v>
          </cell>
        </row>
        <row r="83">
          <cell r="A83"/>
          <cell r="B83" t="str">
            <v>VACANTE</v>
          </cell>
          <cell r="C83"/>
          <cell r="D83" t="str">
            <v>00109020001</v>
          </cell>
          <cell r="E83">
            <v>156</v>
          </cell>
          <cell r="F83" t="str">
            <v>0301022</v>
          </cell>
          <cell r="G83" t="str">
            <v>000108</v>
          </cell>
          <cell r="H83"/>
          <cell r="I83" t="str">
            <v>CALIFICADOS</v>
          </cell>
          <cell r="J83" t="str">
            <v>4112</v>
          </cell>
          <cell r="K83" t="str">
            <v>SECRETARIO DE SERV. CIVIL 1</v>
          </cell>
          <cell r="L83" t="str">
            <v>n/a</v>
          </cell>
          <cell r="M83" t="str">
            <v>ADM. SUPERIOR-DIRECCION FINANZAS</v>
          </cell>
          <cell r="N83"/>
          <cell r="O83"/>
          <cell r="P83"/>
          <cell r="Q83"/>
          <cell r="S83" t="str">
            <v>DEPARTAMENTO DE EJECUCION PRESUPUESTARIA</v>
          </cell>
        </row>
        <row r="84">
          <cell r="A84"/>
          <cell r="B84" t="str">
            <v>VACANTE</v>
          </cell>
          <cell r="C84"/>
          <cell r="D84" t="str">
            <v>00203010001</v>
          </cell>
          <cell r="E84" t="str">
            <v>045</v>
          </cell>
          <cell r="F84" t="str">
            <v>0201007</v>
          </cell>
          <cell r="G84" t="str">
            <v>016787</v>
          </cell>
          <cell r="H84"/>
          <cell r="I84" t="str">
            <v>CALIFICADOS</v>
          </cell>
          <cell r="J84" t="str">
            <v>7231</v>
          </cell>
          <cell r="K84" t="str">
            <v>TRABAJADOR CALIFICADO DE SERV. CIVIL 1</v>
          </cell>
          <cell r="L84" t="str">
            <v>MECANICA-ENGRASE</v>
          </cell>
          <cell r="M84" t="str">
            <v>CONSERVACION VIAL-PESOS Y DIMENSIONES</v>
          </cell>
          <cell r="N84"/>
          <cell r="O84"/>
          <cell r="P84"/>
          <cell r="Q84"/>
          <cell r="R84"/>
          <cell r="S84" t="str">
            <v>DEPARTAMENTO DE PESOS Y DIMENSIONES</v>
          </cell>
        </row>
        <row r="85">
          <cell r="A85"/>
          <cell r="B85" t="str">
            <v>VACANTE</v>
          </cell>
          <cell r="C85"/>
          <cell r="D85" t="str">
            <v>00203010001</v>
          </cell>
          <cell r="E85" t="str">
            <v>138</v>
          </cell>
          <cell r="F85" t="str">
            <v>0202008</v>
          </cell>
          <cell r="G85" t="str">
            <v>503637</v>
          </cell>
          <cell r="H85" t="str">
            <v>2010-03</v>
          </cell>
          <cell r="I85" t="str">
            <v>CALIFICADOS</v>
          </cell>
          <cell r="J85" t="str">
            <v>3142</v>
          </cell>
          <cell r="K85" t="str">
            <v>TRABAJADOR CALIFICADO DE SERV. CIVIL 2</v>
          </cell>
          <cell r="L85" t="str">
            <v>CONSERVACION VIAL</v>
          </cell>
          <cell r="M85" t="str">
            <v>CONSERVACION VIAL-PESOS Y DIMENSIONES</v>
          </cell>
          <cell r="N85" t="str">
            <v>ESTACION PESAJE-BUFALO</v>
          </cell>
          <cell r="O85" t="str">
            <v>INTERINO</v>
          </cell>
          <cell r="P85"/>
          <cell r="Q85"/>
          <cell r="R85"/>
          <cell r="S85" t="str">
            <v>DEPARTAMENTO DE PESOS Y DIMENSIONES</v>
          </cell>
        </row>
        <row r="86">
          <cell r="A86"/>
          <cell r="B86" t="str">
            <v>VACANTE</v>
          </cell>
          <cell r="C86"/>
          <cell r="D86" t="str">
            <v>00203010001</v>
          </cell>
          <cell r="E86" t="str">
            <v>138</v>
          </cell>
          <cell r="F86" t="str">
            <v>0202008</v>
          </cell>
          <cell r="G86" t="str">
            <v>503641</v>
          </cell>
          <cell r="H86" t="str">
            <v>2010-07</v>
          </cell>
          <cell r="I86" t="str">
            <v>CALIFICADOS</v>
          </cell>
          <cell r="J86" t="str">
            <v>3142</v>
          </cell>
          <cell r="K86" t="str">
            <v>TRABAJADOR CALIFICADO DE SERV. CIVIL 2</v>
          </cell>
          <cell r="L86" t="str">
            <v>CONSERVACION VIAL</v>
          </cell>
          <cell r="M86" t="str">
            <v>CONSERVACION VIAL-PESOS Y DIMENSIONES</v>
          </cell>
          <cell r="N86" t="str">
            <v>ESTACION PESAJE-BUFALO</v>
          </cell>
          <cell r="O86"/>
          <cell r="P86"/>
          <cell r="Q86"/>
          <cell r="R86"/>
          <cell r="S86" t="str">
            <v>DEPARTAMENTO DE PESOS Y DIMENSIONES</v>
          </cell>
        </row>
        <row r="87">
          <cell r="A87"/>
          <cell r="B87" t="str">
            <v>VACANTE</v>
          </cell>
          <cell r="C87"/>
          <cell r="D87" t="str">
            <v>00203010001</v>
          </cell>
          <cell r="E87" t="str">
            <v>138</v>
          </cell>
          <cell r="F87" t="str">
            <v>0202008</v>
          </cell>
          <cell r="G87" t="str">
            <v>503642</v>
          </cell>
          <cell r="H87" t="str">
            <v>2010-08</v>
          </cell>
          <cell r="I87" t="str">
            <v>CALIFICADOS</v>
          </cell>
          <cell r="J87" t="str">
            <v>3142</v>
          </cell>
          <cell r="K87" t="str">
            <v>TRABAJADOR CALIFICADO DE SERV. CIVIL 2</v>
          </cell>
          <cell r="L87" t="str">
            <v>CONSERVACION VIAL</v>
          </cell>
          <cell r="M87" t="str">
            <v>CONSERVACION VIAL-PESOS Y DIMENSIONES</v>
          </cell>
          <cell r="N87" t="str">
            <v>ESTACION PESAJE-BUFALO</v>
          </cell>
          <cell r="O87"/>
          <cell r="P87"/>
          <cell r="Q87"/>
          <cell r="R87"/>
          <cell r="S87" t="str">
            <v>DEPARTAMENTO DE PESOS Y DIMENSIONES</v>
          </cell>
        </row>
        <row r="88">
          <cell r="A88"/>
          <cell r="B88" t="str">
            <v>VACANTE</v>
          </cell>
          <cell r="C88"/>
          <cell r="D88" t="str">
            <v>00203010001</v>
          </cell>
          <cell r="E88" t="str">
            <v>138</v>
          </cell>
          <cell r="F88" t="str">
            <v>0202008</v>
          </cell>
          <cell r="G88" t="str">
            <v>503643</v>
          </cell>
          <cell r="H88" t="str">
            <v>2010-09</v>
          </cell>
          <cell r="I88" t="str">
            <v>CALIFICADOS</v>
          </cell>
          <cell r="J88" t="str">
            <v>3142</v>
          </cell>
          <cell r="K88" t="str">
            <v>TRABAJADOR CALIFICADO DE SERV. CIVIL 2</v>
          </cell>
          <cell r="L88" t="str">
            <v>CONSERVACION VIAL</v>
          </cell>
          <cell r="M88" t="str">
            <v>CONSERVACION VIAL-PESOS Y DIMENSIONES</v>
          </cell>
          <cell r="N88" t="str">
            <v>ESTACION PESAJE-BUFALO</v>
          </cell>
          <cell r="O88"/>
          <cell r="P88"/>
          <cell r="Q88"/>
          <cell r="R88"/>
          <cell r="S88" t="str">
            <v>DEPARTAMENTO DE PESOS Y DIMENSIONES</v>
          </cell>
        </row>
        <row r="89">
          <cell r="A89"/>
          <cell r="B89" t="str">
            <v>VACANTE</v>
          </cell>
          <cell r="C89"/>
          <cell r="D89" t="str">
            <v>00203010001</v>
          </cell>
          <cell r="E89" t="str">
            <v>138</v>
          </cell>
          <cell r="F89" t="str">
            <v>0202008</v>
          </cell>
          <cell r="G89" t="str">
            <v>503644</v>
          </cell>
          <cell r="H89" t="str">
            <v>2010-10</v>
          </cell>
          <cell r="I89" t="str">
            <v>CALIFICADOS</v>
          </cell>
          <cell r="J89" t="str">
            <v>3142</v>
          </cell>
          <cell r="K89" t="str">
            <v>TRABAJADOR CALIFICADO DE SERV. CIVIL 2</v>
          </cell>
          <cell r="L89" t="str">
            <v>CONSERVACION VIAL</v>
          </cell>
          <cell r="M89" t="str">
            <v>CONSERVACION VIAL-PESOS Y DIMENSIONES</v>
          </cell>
          <cell r="N89" t="str">
            <v>ESTACION PESAJE-BUFALO</v>
          </cell>
          <cell r="O89"/>
          <cell r="P89"/>
          <cell r="Q89"/>
          <cell r="R89"/>
          <cell r="S89" t="str">
            <v>DEPARTAMENTO DE PESOS Y DIMENSIONES</v>
          </cell>
        </row>
        <row r="90">
          <cell r="A90"/>
          <cell r="B90" t="str">
            <v>VACANTE</v>
          </cell>
          <cell r="C90"/>
          <cell r="D90" t="str">
            <v>00203010001</v>
          </cell>
          <cell r="E90" t="str">
            <v>138</v>
          </cell>
          <cell r="F90" t="str">
            <v>0202008</v>
          </cell>
          <cell r="G90" t="str">
            <v>503645</v>
          </cell>
          <cell r="H90" t="str">
            <v>2010-11</v>
          </cell>
          <cell r="I90" t="str">
            <v>CALIFICADOS</v>
          </cell>
          <cell r="J90" t="str">
            <v>3142</v>
          </cell>
          <cell r="K90" t="str">
            <v>TRABAJADOR CALIFICADO DE SERV. CIVIL 2</v>
          </cell>
          <cell r="L90" t="str">
            <v>CONSERVACION VIAL</v>
          </cell>
          <cell r="M90" t="str">
            <v>CONSERVACION VIAL-PESOS Y DIMENSIONES</v>
          </cell>
          <cell r="N90" t="str">
            <v>ESTACION PESAJE-BUFALO</v>
          </cell>
          <cell r="O90"/>
          <cell r="P90"/>
          <cell r="Q90"/>
          <cell r="R90"/>
          <cell r="S90" t="str">
            <v>DEPARTAMENTO DE PESOS Y DIMENSIONES</v>
          </cell>
        </row>
        <row r="91">
          <cell r="A91"/>
          <cell r="B91" t="str">
            <v>VACANTE</v>
          </cell>
          <cell r="C91"/>
          <cell r="D91" t="str">
            <v>00203010001</v>
          </cell>
          <cell r="E91" t="str">
            <v>138</v>
          </cell>
          <cell r="F91" t="str">
            <v>0202008</v>
          </cell>
          <cell r="G91" t="str">
            <v>503646</v>
          </cell>
          <cell r="H91" t="str">
            <v>2010-12</v>
          </cell>
          <cell r="I91" t="str">
            <v>CALIFICADOS</v>
          </cell>
          <cell r="J91" t="str">
            <v>3142</v>
          </cell>
          <cell r="K91" t="str">
            <v>TRABAJADOR CALIFICADO DE SERV. CIVIL 2</v>
          </cell>
          <cell r="L91" t="str">
            <v>CONSERVACION VIAL</v>
          </cell>
          <cell r="M91" t="str">
            <v>CONSERVACION VIAL-PESOS Y DIMENSIONES</v>
          </cell>
          <cell r="N91" t="str">
            <v>ESTACION PESAJE-BUFALO</v>
          </cell>
          <cell r="O91"/>
          <cell r="P91"/>
          <cell r="Q91"/>
          <cell r="R91"/>
          <cell r="S91" t="str">
            <v>DEPARTAMENTO DE PESOS Y DIMENSIONES</v>
          </cell>
        </row>
        <row r="92">
          <cell r="A92"/>
          <cell r="B92" t="str">
            <v>VACANTE</v>
          </cell>
          <cell r="C92"/>
          <cell r="D92" t="str">
            <v>00302010001</v>
          </cell>
          <cell r="E92">
            <v>203</v>
          </cell>
          <cell r="F92" t="str">
            <v>0203009</v>
          </cell>
          <cell r="G92" t="str">
            <v>015088</v>
          </cell>
          <cell r="H92"/>
          <cell r="I92" t="str">
            <v>CALIFICADOS</v>
          </cell>
          <cell r="J92" t="str">
            <v>3142</v>
          </cell>
          <cell r="K92" t="str">
            <v>TRABAJADOR CALIFICADO DE SERV. CIVIL 3</v>
          </cell>
          <cell r="L92" t="str">
            <v>CONSTRUCCION CIVIL</v>
          </cell>
          <cell r="M92" t="str">
            <v>CONSTRUCCION VIAL-OBRAS</v>
          </cell>
          <cell r="N92"/>
          <cell r="O92"/>
          <cell r="P92"/>
          <cell r="Q92"/>
          <cell r="R92"/>
          <cell r="S92" t="str">
            <v>GERENCIA DE CONSTRUCCION DE VIAS Y PUENTES</v>
          </cell>
        </row>
        <row r="93">
          <cell r="A93" t="str">
            <v>0103510554</v>
          </cell>
          <cell r="B93" t="str">
            <v>PEREIRA ESTEBAN CARLOS</v>
          </cell>
          <cell r="C93" t="str">
            <v>M</v>
          </cell>
          <cell r="D93" t="str">
            <v>00302010001</v>
          </cell>
          <cell r="E93" t="str">
            <v>737</v>
          </cell>
          <cell r="F93" t="str">
            <v>0501049</v>
          </cell>
          <cell r="G93" t="str">
            <v>000136</v>
          </cell>
          <cell r="H93"/>
          <cell r="I93" t="str">
            <v>GERENCIALES</v>
          </cell>
          <cell r="J93" t="str">
            <v>1122</v>
          </cell>
          <cell r="K93" t="str">
            <v>GERENTE DE SERV. CIVIL 2</v>
          </cell>
          <cell r="L93" t="str">
            <v>INGENIERIA CIVIL</v>
          </cell>
          <cell r="M93" t="str">
            <v>CONSTRUCCION VIAL-OBRAS</v>
          </cell>
          <cell r="N93"/>
          <cell r="O93" t="str">
            <v>PROPIEDAD</v>
          </cell>
          <cell r="P93"/>
          <cell r="Q93"/>
          <cell r="S93" t="str">
            <v>GERENCIA DE CONSTRUCCION DE VIAS Y PUENTES</v>
          </cell>
        </row>
        <row r="94">
          <cell r="A94" t="str">
            <v>0104230246</v>
          </cell>
          <cell r="B94" t="str">
            <v>ULLOA MURILLO ALVARO</v>
          </cell>
          <cell r="C94" t="str">
            <v>M</v>
          </cell>
          <cell r="D94" t="str">
            <v>00302010001</v>
          </cell>
          <cell r="E94" t="str">
            <v>653</v>
          </cell>
          <cell r="F94" t="str">
            <v>0405047</v>
          </cell>
          <cell r="G94" t="str">
            <v>029508</v>
          </cell>
          <cell r="H94"/>
          <cell r="I94" t="str">
            <v>GERENCIALES</v>
          </cell>
          <cell r="J94" t="str">
            <v>1123</v>
          </cell>
          <cell r="K94" t="str">
            <v>PROF. JEFE SERV. CIVIL 3</v>
          </cell>
          <cell r="L94" t="str">
            <v>INGENIERIA CIVIL</v>
          </cell>
          <cell r="M94" t="str">
            <v>CONSTRUCCION VIAL-OBRAS</v>
          </cell>
          <cell r="N94"/>
          <cell r="O94" t="str">
            <v>PROPIEDAD</v>
          </cell>
          <cell r="P94"/>
          <cell r="Q94"/>
          <cell r="S94" t="str">
            <v>GERENCIA DE CONSTRUCCION DE VIAS Y PUENTES</v>
          </cell>
        </row>
        <row r="95">
          <cell r="A95" t="str">
            <v>0104460002</v>
          </cell>
          <cell r="B95" t="str">
            <v>BARQUERO ACOSTA JORGE LUIS</v>
          </cell>
          <cell r="C95" t="str">
            <v>M</v>
          </cell>
          <cell r="D95" t="str">
            <v>00302010001</v>
          </cell>
          <cell r="E95">
            <v>635</v>
          </cell>
          <cell r="F95" t="str">
            <v>0405046</v>
          </cell>
          <cell r="G95" t="str">
            <v>035338</v>
          </cell>
          <cell r="H95"/>
          <cell r="I95" t="str">
            <v>GERENCIALES</v>
          </cell>
          <cell r="J95" t="str">
            <v>1123</v>
          </cell>
          <cell r="K95" t="str">
            <v>PROF. JEFE SERV. CIVIL 2</v>
          </cell>
          <cell r="L95" t="str">
            <v>INGENIERIA CIVIL</v>
          </cell>
          <cell r="M95" t="str">
            <v>CONSTRUCCION VIAL-OBRAS</v>
          </cell>
          <cell r="N95"/>
          <cell r="O95" t="str">
            <v>PROPIEDAD</v>
          </cell>
          <cell r="P95"/>
          <cell r="Q95"/>
          <cell r="R95"/>
          <cell r="S95" t="str">
            <v>GERENCIA DE CONSTRUCCION DE VIAS Y PUENTES</v>
          </cell>
        </row>
        <row r="96">
          <cell r="A96" t="str">
            <v>0104580164</v>
          </cell>
          <cell r="B96" t="str">
            <v>VARGAS CALVO CRISTIAN</v>
          </cell>
          <cell r="C96" t="str">
            <v>M</v>
          </cell>
          <cell r="D96" t="str">
            <v>00202010001</v>
          </cell>
          <cell r="E96" t="str">
            <v>737</v>
          </cell>
          <cell r="F96" t="str">
            <v>0501049</v>
          </cell>
          <cell r="G96" t="str">
            <v>503594</v>
          </cell>
          <cell r="H96" t="str">
            <v>2010-73</v>
          </cell>
          <cell r="I96" t="str">
            <v>GERENCIALES</v>
          </cell>
          <cell r="J96" t="str">
            <v>1122</v>
          </cell>
          <cell r="K96" t="str">
            <v>GERENTE DE SERV. CIVIL 2</v>
          </cell>
          <cell r="L96" t="str">
            <v>n/a</v>
          </cell>
          <cell r="M96" t="str">
            <v>CONSERVACION VIAL</v>
          </cell>
          <cell r="N96"/>
          <cell r="O96" t="str">
            <v>INTERINO</v>
          </cell>
          <cell r="P96">
            <v>41015</v>
          </cell>
          <cell r="Q96">
            <v>41259</v>
          </cell>
          <cell r="R96">
            <v>41320</v>
          </cell>
          <cell r="S96" t="str">
            <v>GERENCIA DE CONSERVACION DE VIAS Y PUENTES</v>
          </cell>
        </row>
        <row r="97">
          <cell r="A97" t="str">
            <v>0104900345</v>
          </cell>
          <cell r="B97" t="str">
            <v>CAMACHO RAMIREZ SANDRA</v>
          </cell>
          <cell r="C97" t="str">
            <v>F</v>
          </cell>
          <cell r="D97" t="str">
            <v>00109020005</v>
          </cell>
          <cell r="E97">
            <v>635</v>
          </cell>
          <cell r="F97" t="str">
            <v>0405046</v>
          </cell>
          <cell r="G97" t="str">
            <v>000124</v>
          </cell>
          <cell r="H97"/>
          <cell r="I97" t="str">
            <v>GERENCIALES</v>
          </cell>
          <cell r="J97" t="str">
            <v>1123</v>
          </cell>
          <cell r="K97" t="str">
            <v>PROF. JEFE SERV. CIVIL 2</v>
          </cell>
          <cell r="L97" t="str">
            <v>ADMINISTRACION-GENERALISTA</v>
          </cell>
          <cell r="M97" t="str">
            <v>ADM. SUPERIOR-FORMULACION PRESUPUESTARIA</v>
          </cell>
          <cell r="N97"/>
          <cell r="O97" t="str">
            <v>PROPIEDAD</v>
          </cell>
          <cell r="P97"/>
          <cell r="Q97"/>
          <cell r="S97" t="str">
            <v>DEPARTAMENTO DE FORMULACION PRESUPUESTARIA</v>
          </cell>
        </row>
        <row r="98">
          <cell r="A98" t="str">
            <v>0105150055</v>
          </cell>
          <cell r="B98" t="str">
            <v>SAGOT GONZALEZ OLDEMAR</v>
          </cell>
          <cell r="C98" t="str">
            <v>M</v>
          </cell>
          <cell r="D98" t="str">
            <v>00303010001</v>
          </cell>
          <cell r="E98">
            <v>619</v>
          </cell>
          <cell r="F98" t="str">
            <v>0404045</v>
          </cell>
          <cell r="G98" t="str">
            <v>030068</v>
          </cell>
          <cell r="H98"/>
          <cell r="I98" t="str">
            <v>GERENCIALES</v>
          </cell>
          <cell r="J98" t="str">
            <v>1123</v>
          </cell>
          <cell r="K98" t="str">
            <v>PROF. JEFE SERV. CIVIL 1</v>
          </cell>
          <cell r="L98" t="str">
            <v>INGENIERIA CIVIL</v>
          </cell>
          <cell r="M98" t="str">
            <v>CONSTRUCCION VIAL-INGENIERIA</v>
          </cell>
          <cell r="N98"/>
          <cell r="O98" t="str">
            <v>PROPIEDAD</v>
          </cell>
          <cell r="P98"/>
          <cell r="Q98"/>
          <cell r="R98"/>
          <cell r="S98" t="str">
            <v>GERENCIA DE CONTRATACION VIAL</v>
          </cell>
        </row>
        <row r="99">
          <cell r="A99" t="str">
            <v>0105200176</v>
          </cell>
          <cell r="B99" t="str">
            <v>SANDI GUILLEN RICARDO</v>
          </cell>
          <cell r="C99" t="str">
            <v>M</v>
          </cell>
          <cell r="D99" t="str">
            <v>00106010001</v>
          </cell>
          <cell r="E99">
            <v>619</v>
          </cell>
          <cell r="F99" t="str">
            <v>0405067</v>
          </cell>
          <cell r="G99" t="str">
            <v>000114</v>
          </cell>
          <cell r="H99"/>
          <cell r="I99" t="str">
            <v>GERENCIALES</v>
          </cell>
          <cell r="J99" t="str">
            <v>1123</v>
          </cell>
          <cell r="K99" t="str">
            <v>PROF. JEFE INFORM. 1 GRUPO B</v>
          </cell>
          <cell r="L99" t="str">
            <v>INFORMATICA Y COMPUTACION</v>
          </cell>
          <cell r="M99" t="str">
            <v>ADM. SUPERIOR-DIRECCION TECNOLOGIAS DE LA INFORMACION</v>
          </cell>
          <cell r="N99"/>
          <cell r="O99" t="str">
            <v>PROPIEDAD</v>
          </cell>
          <cell r="P99"/>
          <cell r="Q99"/>
          <cell r="R99"/>
          <cell r="S99" t="str">
            <v xml:space="preserve">DIRECCION DE TECNOLOGIAS DE LA INFORMACION </v>
          </cell>
        </row>
        <row r="100">
          <cell r="A100" t="str">
            <v>0105240304</v>
          </cell>
          <cell r="B100" t="str">
            <v>FALLAS MORALES DORA MARIA</v>
          </cell>
          <cell r="C100" t="str">
            <v>F</v>
          </cell>
          <cell r="D100" t="str">
            <v>00401060001</v>
          </cell>
          <cell r="E100" t="str">
            <v>653</v>
          </cell>
          <cell r="F100" t="str">
            <v>0405047</v>
          </cell>
          <cell r="G100" t="str">
            <v>500338</v>
          </cell>
          <cell r="H100"/>
          <cell r="I100" t="str">
            <v>GERENCIALES</v>
          </cell>
          <cell r="J100" t="str">
            <v>1123</v>
          </cell>
          <cell r="K100" t="str">
            <v>PROF. JEFE SERV. CIVIL 3</v>
          </cell>
          <cell r="L100" t="str">
            <v>ADMINISTRACION-GENERALISTA</v>
          </cell>
          <cell r="M100" t="str">
            <v>OPERAC. E INVERSIONES VIAS DE PEAJE</v>
          </cell>
          <cell r="N100" t="str">
            <v>OFICINAS CENTRALES</v>
          </cell>
          <cell r="O100" t="str">
            <v>PROPIEDAD</v>
          </cell>
          <cell r="P100"/>
          <cell r="Q100"/>
          <cell r="S100" t="str">
            <v>DEPARTAMENTO DE PEAJES</v>
          </cell>
        </row>
        <row r="101">
          <cell r="A101" t="str">
            <v>0105400519</v>
          </cell>
          <cell r="B101" t="str">
            <v>PORRAS SANCHEZ ANA BEATRIZ</v>
          </cell>
          <cell r="C101" t="str">
            <v>F</v>
          </cell>
          <cell r="D101" t="str">
            <v>00302010001</v>
          </cell>
          <cell r="E101">
            <v>635</v>
          </cell>
          <cell r="F101" t="str">
            <v>0405046</v>
          </cell>
          <cell r="G101" t="str">
            <v>030069</v>
          </cell>
          <cell r="H101"/>
          <cell r="I101" t="str">
            <v>GERENCIALES</v>
          </cell>
          <cell r="J101" t="str">
            <v>1123</v>
          </cell>
          <cell r="K101" t="str">
            <v>PROF. JEFE SERV. CIVIL 2</v>
          </cell>
          <cell r="L101" t="str">
            <v>INGENIERIA CIVIL</v>
          </cell>
          <cell r="M101" t="str">
            <v>CONSTRUCCION VIAL-OBRAS</v>
          </cell>
          <cell r="N101"/>
          <cell r="O101" t="str">
            <v>PROPIEDAD</v>
          </cell>
          <cell r="P101"/>
          <cell r="Q101"/>
          <cell r="R101"/>
          <cell r="S101" t="str">
            <v>GERENCIA DE CONSTRUCCION DE VIAS Y PUENTES</v>
          </cell>
        </row>
        <row r="102">
          <cell r="A102" t="str">
            <v>0105520300</v>
          </cell>
          <cell r="B102" t="str">
            <v>BARTH RAMIREZ JOHNNY</v>
          </cell>
          <cell r="C102" t="str">
            <v>M</v>
          </cell>
          <cell r="D102" t="str">
            <v>00303010001</v>
          </cell>
          <cell r="E102" t="str">
            <v>737</v>
          </cell>
          <cell r="F102" t="str">
            <v>0501049</v>
          </cell>
          <cell r="G102" t="str">
            <v>000142</v>
          </cell>
          <cell r="H102"/>
          <cell r="I102" t="str">
            <v>GERENCIALES</v>
          </cell>
          <cell r="J102" t="str">
            <v>1122</v>
          </cell>
          <cell r="K102" t="str">
            <v>GERENTE DE SERV. CIVIL 2</v>
          </cell>
          <cell r="L102" t="str">
            <v>INGENIERIA CIVIL</v>
          </cell>
          <cell r="M102" t="str">
            <v>CONSTRUCCION VIAL-INGENIERIA</v>
          </cell>
          <cell r="N102"/>
          <cell r="O102" t="str">
            <v>PROPIEDAD</v>
          </cell>
          <cell r="P102"/>
          <cell r="Q102"/>
          <cell r="R102"/>
          <cell r="S102" t="str">
            <v>GERENCIA DE CONTRATACION VIAL</v>
          </cell>
        </row>
        <row r="103">
          <cell r="A103" t="str">
            <v>0105860798</v>
          </cell>
          <cell r="B103" t="str">
            <v>ARTAVIA MARIN ROBERTO</v>
          </cell>
          <cell r="C103" t="str">
            <v>F</v>
          </cell>
          <cell r="D103" t="str">
            <v>00106010001</v>
          </cell>
          <cell r="E103">
            <v>619</v>
          </cell>
          <cell r="F103" t="str">
            <v>0405067</v>
          </cell>
          <cell r="G103" t="str">
            <v>059427</v>
          </cell>
          <cell r="H103"/>
          <cell r="I103" t="str">
            <v>GERENCIALES</v>
          </cell>
          <cell r="J103" t="str">
            <v>1123</v>
          </cell>
          <cell r="K103" t="str">
            <v>PROF. JEFE INFORM. 1 GRUPO B</v>
          </cell>
          <cell r="L103" t="str">
            <v>INFORMATICA Y COMPUTACION</v>
          </cell>
          <cell r="M103" t="str">
            <v>ADM. SUPERIOR-DIRECCION TECNOLOGIAS DE LA INFORMACION</v>
          </cell>
          <cell r="N103"/>
          <cell r="O103" t="str">
            <v>PROPIEDAD</v>
          </cell>
          <cell r="P103">
            <v>40817</v>
          </cell>
          <cell r="Q103"/>
          <cell r="R103"/>
          <cell r="S103" t="str">
            <v xml:space="preserve">DIRECCION DE TECNOLOGIAS DE LA INFORMACION </v>
          </cell>
        </row>
        <row r="104">
          <cell r="A104" t="str">
            <v>0105930044</v>
          </cell>
          <cell r="B104" t="str">
            <v>HERNANDEZ ACOSTA CARLOS</v>
          </cell>
          <cell r="C104" t="str">
            <v>M</v>
          </cell>
          <cell r="D104" t="str">
            <v>00302010001</v>
          </cell>
          <cell r="E104">
            <v>619</v>
          </cell>
          <cell r="F104" t="str">
            <v>0404045</v>
          </cell>
          <cell r="G104" t="str">
            <v>500298</v>
          </cell>
          <cell r="H104" t="str">
            <v>2012-30</v>
          </cell>
          <cell r="I104" t="str">
            <v>GERENCIALES</v>
          </cell>
          <cell r="J104" t="str">
            <v>1123</v>
          </cell>
          <cell r="K104" t="str">
            <v>PROF. JEFE SERV. CIVIL 1</v>
          </cell>
          <cell r="L104" t="str">
            <v>INGENIERIA CIVIL</v>
          </cell>
          <cell r="M104" t="str">
            <v>CONSTRUCCION VIAL-OBRAS</v>
          </cell>
          <cell r="N104"/>
          <cell r="O104" t="str">
            <v>ASC. INTERINO</v>
          </cell>
          <cell r="P104"/>
          <cell r="Q104">
            <v>41244</v>
          </cell>
          <cell r="R104">
            <v>41304</v>
          </cell>
          <cell r="S104" t="str">
            <v>GERENCIA DE CONSTRUCCION DE VIAS Y PUENTES</v>
          </cell>
        </row>
        <row r="105">
          <cell r="A105" t="str">
            <v>0105950270</v>
          </cell>
          <cell r="B105" t="str">
            <v>MAY CANTILLANO EDGAR</v>
          </cell>
          <cell r="C105" t="str">
            <v>M</v>
          </cell>
          <cell r="D105" t="str">
            <v>00202010001</v>
          </cell>
          <cell r="E105" t="str">
            <v>653</v>
          </cell>
          <cell r="F105" t="str">
            <v>0405047</v>
          </cell>
          <cell r="G105" t="str">
            <v>000147</v>
          </cell>
          <cell r="H105" t="str">
            <v>2011-013</v>
          </cell>
          <cell r="I105" t="str">
            <v>GERENCIALES</v>
          </cell>
          <cell r="J105" t="str">
            <v>1123</v>
          </cell>
          <cell r="K105" t="str">
            <v>PROF. JEFE SERV. CIVIL 3</v>
          </cell>
          <cell r="L105" t="str">
            <v>INGENIERIA CIVIL</v>
          </cell>
          <cell r="M105" t="str">
            <v>CONSERVACION VIAL</v>
          </cell>
          <cell r="N105"/>
          <cell r="O105" t="str">
            <v>ASC.INTERINO</v>
          </cell>
          <cell r="P105">
            <v>40422</v>
          </cell>
          <cell r="Q105">
            <v>41274</v>
          </cell>
          <cell r="R105">
            <v>41333</v>
          </cell>
          <cell r="S105" t="str">
            <v>GERENCIA DE CONSERVACION DE VIAS Y PUENTES</v>
          </cell>
        </row>
        <row r="106">
          <cell r="A106" t="str">
            <v>0105950460</v>
          </cell>
          <cell r="B106" t="str">
            <v>CORDERO CENTENO DENNIS</v>
          </cell>
          <cell r="C106" t="str">
            <v>M</v>
          </cell>
          <cell r="D106" t="str">
            <v>00109050001</v>
          </cell>
          <cell r="E106">
            <v>619</v>
          </cell>
          <cell r="F106" t="str">
            <v>0404045</v>
          </cell>
          <cell r="G106" t="str">
            <v>016615</v>
          </cell>
          <cell r="H106"/>
          <cell r="I106" t="str">
            <v>GERENCIALES</v>
          </cell>
          <cell r="J106" t="str">
            <v>1123</v>
          </cell>
          <cell r="K106" t="str">
            <v>PROF. JEFE SERV. CIVIL 1</v>
          </cell>
          <cell r="L106" t="str">
            <v>ADMINISTRACION-GENERALISTA</v>
          </cell>
          <cell r="M106" t="str">
            <v>ADM. SUPERIOR-SERVICIOS GENERALES</v>
          </cell>
          <cell r="N106"/>
          <cell r="O106" t="str">
            <v>PROPIEDAD</v>
          </cell>
          <cell r="P106"/>
          <cell r="Q106"/>
          <cell r="R106"/>
          <cell r="S106" t="str">
            <v>UNIDAD DE SERVICIOS GENERALES</v>
          </cell>
        </row>
        <row r="107">
          <cell r="A107" t="str">
            <v>0106880662</v>
          </cell>
          <cell r="B107" t="str">
            <v>SALAS SOLIS EDGAR</v>
          </cell>
          <cell r="C107" t="str">
            <v>M</v>
          </cell>
          <cell r="D107" t="str">
            <v>00303010001</v>
          </cell>
          <cell r="E107">
            <v>619</v>
          </cell>
          <cell r="F107" t="str">
            <v>0404045</v>
          </cell>
          <cell r="G107" t="str">
            <v>030452</v>
          </cell>
          <cell r="H107"/>
          <cell r="I107" t="str">
            <v>GERENCIALES</v>
          </cell>
          <cell r="J107" t="str">
            <v>1123</v>
          </cell>
          <cell r="K107" t="str">
            <v>PROF. JEFE SERV. CIVIL 1</v>
          </cell>
          <cell r="L107" t="str">
            <v>INGENIERIA CIVIL</v>
          </cell>
          <cell r="M107" t="str">
            <v>CONSTRUCCION VIAL-INGENIERIA</v>
          </cell>
          <cell r="N107"/>
          <cell r="O107" t="str">
            <v>PROPIEDAD</v>
          </cell>
          <cell r="P107"/>
          <cell r="Q107"/>
          <cell r="R107"/>
          <cell r="S107" t="str">
            <v>GERENCIA DE CONTRATACION VIAL</v>
          </cell>
        </row>
        <row r="108">
          <cell r="A108" t="str">
            <v>0106940296</v>
          </cell>
          <cell r="B108" t="str">
            <v>SERRANO ALVARADO MANUEL</v>
          </cell>
          <cell r="C108" t="str">
            <v>M</v>
          </cell>
          <cell r="D108" t="str">
            <v>00202010001</v>
          </cell>
          <cell r="E108" t="str">
            <v>653</v>
          </cell>
          <cell r="F108" t="str">
            <v>0405047</v>
          </cell>
          <cell r="G108" t="str">
            <v>503597</v>
          </cell>
          <cell r="H108" t="str">
            <v>2011-010</v>
          </cell>
          <cell r="I108" t="str">
            <v>GERENCIALES</v>
          </cell>
          <cell r="J108" t="str">
            <v>1123</v>
          </cell>
          <cell r="K108" t="str">
            <v>PROF. JEFE SERV. CIVIL 3</v>
          </cell>
          <cell r="L108" t="str">
            <v>INGENIERIA CIVIL</v>
          </cell>
          <cell r="M108" t="str">
            <v>CONSERVACION VIAL</v>
          </cell>
          <cell r="N108" t="str">
            <v>DIRECTOR HUETAR ATLANTICA</v>
          </cell>
          <cell r="O108" t="str">
            <v>INTERINO</v>
          </cell>
          <cell r="P108">
            <v>40422</v>
          </cell>
          <cell r="Q108">
            <v>41244</v>
          </cell>
          <cell r="R108">
            <v>41304</v>
          </cell>
          <cell r="S108" t="str">
            <v>GERENCIA DE CONSERVACION DE VIAS Y PUENTES</v>
          </cell>
        </row>
        <row r="109">
          <cell r="A109" t="str">
            <v>0107200958</v>
          </cell>
          <cell r="B109" t="str">
            <v>JIMENEZ SILES GILBERTH</v>
          </cell>
          <cell r="C109" t="str">
            <v>M</v>
          </cell>
          <cell r="D109" t="str">
            <v>00109020001</v>
          </cell>
          <cell r="E109" t="str">
            <v>707</v>
          </cell>
          <cell r="F109" t="str">
            <v>0501048</v>
          </cell>
          <cell r="G109" t="str">
            <v>000121</v>
          </cell>
          <cell r="H109"/>
          <cell r="I109" t="str">
            <v>GERENCIALES</v>
          </cell>
          <cell r="J109" t="str">
            <v>1122</v>
          </cell>
          <cell r="K109" t="str">
            <v>GERENTE DE SERV. CIVIL 1</v>
          </cell>
          <cell r="L109" t="str">
            <v>ADMINISTRACION-GENERALISTA</v>
          </cell>
          <cell r="M109" t="str">
            <v>ADM. SUPERIOR-DIRECCION FINANZAS</v>
          </cell>
          <cell r="N109"/>
          <cell r="O109" t="str">
            <v>PROPIEDAD</v>
          </cell>
          <cell r="P109"/>
          <cell r="Q109"/>
          <cell r="R109"/>
          <cell r="S109" t="str">
            <v>DIRECCION DE SERVICIO AL USUARIO Y RECAUDACION</v>
          </cell>
        </row>
        <row r="110">
          <cell r="A110" t="str">
            <v>0107480858</v>
          </cell>
          <cell r="B110" t="str">
            <v>AGUILAR NUÑEZ CARL0S</v>
          </cell>
          <cell r="C110" t="str">
            <v>M</v>
          </cell>
          <cell r="D110" t="str">
            <v>00106010001</v>
          </cell>
          <cell r="E110">
            <v>619</v>
          </cell>
          <cell r="F110" t="str">
            <v>0405067</v>
          </cell>
          <cell r="G110" t="str">
            <v>000115</v>
          </cell>
          <cell r="H110"/>
          <cell r="I110" t="str">
            <v>GERENCIALES</v>
          </cell>
          <cell r="J110" t="str">
            <v>1123</v>
          </cell>
          <cell r="K110" t="str">
            <v>PROF. JEFE INFORM. 1 GRUPO B</v>
          </cell>
          <cell r="L110" t="str">
            <v>INFORMATICA Y COMPUTACION</v>
          </cell>
          <cell r="M110" t="str">
            <v>ADM. SUPERIOR-DIRECCION TECNOLOGIAS DE LA INFORMACION</v>
          </cell>
          <cell r="N110"/>
          <cell r="O110" t="str">
            <v>PROPIEDAD</v>
          </cell>
          <cell r="P110"/>
          <cell r="Q110"/>
          <cell r="R110"/>
          <cell r="S110" t="str">
            <v xml:space="preserve">DIRECCION DE TECNOLOGIAS DE LA INFORMACION </v>
          </cell>
        </row>
        <row r="111">
          <cell r="A111" t="str">
            <v>0107730231</v>
          </cell>
          <cell r="B111" t="str">
            <v>SANDINO GONZALEZ BENJAMIN</v>
          </cell>
          <cell r="C111" t="str">
            <v>M</v>
          </cell>
          <cell r="D111" t="str">
            <v>00302010001</v>
          </cell>
          <cell r="E111">
            <v>635</v>
          </cell>
          <cell r="F111" t="str">
            <v>0405046</v>
          </cell>
          <cell r="G111" t="str">
            <v>029065</v>
          </cell>
          <cell r="H111"/>
          <cell r="I111" t="str">
            <v>GERENCIALES</v>
          </cell>
          <cell r="J111" t="str">
            <v>1123</v>
          </cell>
          <cell r="K111" t="str">
            <v>PROF. JEFE SERV. CIVIL 2</v>
          </cell>
          <cell r="L111" t="str">
            <v>INGENIERIA CIVIL</v>
          </cell>
          <cell r="M111" t="str">
            <v>CONSTRUCCION VIAL-OBRAS</v>
          </cell>
          <cell r="N111"/>
          <cell r="O111" t="str">
            <v>PROPIEDAD</v>
          </cell>
          <cell r="P111"/>
          <cell r="Q111"/>
          <cell r="S111" t="str">
            <v>GERENCIA DE CONSTRUCCION DE VIAS Y PUENTES</v>
          </cell>
        </row>
        <row r="112">
          <cell r="A112" t="str">
            <v>0107930812</v>
          </cell>
          <cell r="B112" t="str">
            <v xml:space="preserve">BALTODANO ARAYA EDDY GERARDO </v>
          </cell>
          <cell r="C112" t="str">
            <v>M</v>
          </cell>
          <cell r="D112" t="str">
            <v>00202010001</v>
          </cell>
          <cell r="E112" t="str">
            <v>653</v>
          </cell>
          <cell r="F112" t="str">
            <v>0405047</v>
          </cell>
          <cell r="G112" t="str">
            <v>503596</v>
          </cell>
          <cell r="H112" t="str">
            <v>2011-009</v>
          </cell>
          <cell r="I112" t="str">
            <v>GERENCIALES</v>
          </cell>
          <cell r="J112" t="str">
            <v>1123</v>
          </cell>
          <cell r="K112" t="str">
            <v>PROF. JEFE SERV. CIVIL 3</v>
          </cell>
          <cell r="L112" t="str">
            <v>INGENIERIA CIVIL</v>
          </cell>
          <cell r="M112" t="str">
            <v>CONSERVACION VIAL</v>
          </cell>
          <cell r="N112" t="str">
            <v>DIRECTOR REGION HUETAR ATLANTICA</v>
          </cell>
          <cell r="O112" t="str">
            <v>INTERINO</v>
          </cell>
          <cell r="P112">
            <v>40984</v>
          </cell>
          <cell r="Q112">
            <v>41229</v>
          </cell>
          <cell r="R112">
            <v>41289</v>
          </cell>
          <cell r="S112" t="str">
            <v>GERENCIA DE CONSERVACION DE VIAS Y PUENTES</v>
          </cell>
        </row>
        <row r="113">
          <cell r="A113" t="str">
            <v>0108470885</v>
          </cell>
          <cell r="B113" t="str">
            <v>TREJOS AMADOR GABRIELA</v>
          </cell>
          <cell r="C113" t="str">
            <v>F</v>
          </cell>
          <cell r="D113" t="str">
            <v>00108010001</v>
          </cell>
          <cell r="E113" t="str">
            <v>707</v>
          </cell>
          <cell r="F113" t="str">
            <v>0501048</v>
          </cell>
          <cell r="G113" t="str">
            <v>031372</v>
          </cell>
          <cell r="H113" t="str">
            <v>2010-113</v>
          </cell>
          <cell r="I113" t="str">
            <v>GERENCIALES</v>
          </cell>
          <cell r="J113" t="str">
            <v>1122</v>
          </cell>
          <cell r="K113" t="str">
            <v>GERENTE DE SERV. CIVIL 1</v>
          </cell>
          <cell r="L113" t="str">
            <v>DERECHO</v>
          </cell>
          <cell r="M113" t="str">
            <v>ADM. SUPERIOR-GERENCIA ASUNTOS JURIDICOS</v>
          </cell>
          <cell r="N113"/>
          <cell r="O113" t="str">
            <v>ASC. INTERINO</v>
          </cell>
          <cell r="P113"/>
          <cell r="Q113">
            <v>41274</v>
          </cell>
          <cell r="R113">
            <v>41320</v>
          </cell>
          <cell r="S113" t="str">
            <v>GERENCIA DE GESTION ASUNTOS JURIDICOS</v>
          </cell>
        </row>
        <row r="114">
          <cell r="A114" t="str">
            <v>0108650424</v>
          </cell>
          <cell r="B114" t="str">
            <v xml:space="preserve">SOLANO CARMONA KENNETH ENRIQUE </v>
          </cell>
          <cell r="C114" t="str">
            <v>M</v>
          </cell>
          <cell r="D114" t="str">
            <v>00202010001</v>
          </cell>
          <cell r="E114" t="str">
            <v>653</v>
          </cell>
          <cell r="F114" t="str">
            <v>0405047</v>
          </cell>
          <cell r="G114" t="str">
            <v>503599</v>
          </cell>
          <cell r="H114" t="str">
            <v>2012-02</v>
          </cell>
          <cell r="I114" t="str">
            <v>GERENCIALES</v>
          </cell>
          <cell r="J114" t="str">
            <v>1123</v>
          </cell>
          <cell r="K114" t="str">
            <v>PROF. JEFE SERV. CIVIL 3</v>
          </cell>
          <cell r="L114" t="str">
            <v>INGENIERIA CIVIL</v>
          </cell>
          <cell r="M114" t="str">
            <v>CONSERVACION VIAL</v>
          </cell>
          <cell r="N114" t="str">
            <v>DIRECTOR UNIDAD EJECUTORA PIV-1</v>
          </cell>
          <cell r="O114" t="str">
            <v>ASC. INTERINO</v>
          </cell>
          <cell r="P114">
            <v>40375</v>
          </cell>
          <cell r="Q114">
            <v>41259</v>
          </cell>
          <cell r="R114">
            <v>41320</v>
          </cell>
          <cell r="S114" t="str">
            <v>DIRECCION EJECUTIVA</v>
          </cell>
        </row>
        <row r="115">
          <cell r="A115" t="str">
            <v>0109000862</v>
          </cell>
          <cell r="B115" t="str">
            <v>MOREIRA SANDOVAL MONICA PATRICIA</v>
          </cell>
          <cell r="C115" t="str">
            <v>F</v>
          </cell>
          <cell r="D115" t="str">
            <v>00110010001</v>
          </cell>
          <cell r="E115">
            <v>635</v>
          </cell>
          <cell r="F115" t="str">
            <v>0405046</v>
          </cell>
          <cell r="G115" t="str">
            <v>073047</v>
          </cell>
          <cell r="H115"/>
          <cell r="I115" t="str">
            <v>GERENCIALES</v>
          </cell>
          <cell r="J115" t="str">
            <v>1123</v>
          </cell>
          <cell r="K115" t="str">
            <v>PROF. JEFE SERV. CIVIL 2</v>
          </cell>
          <cell r="L115" t="str">
            <v>INGENIERIA CIVIL</v>
          </cell>
          <cell r="M115" t="str">
            <v>ADM. SUPERIOR-PLANIFICACION INSTITUCIONAL</v>
          </cell>
          <cell r="N115"/>
          <cell r="O115" t="str">
            <v>ASC. INTERINO</v>
          </cell>
          <cell r="P115"/>
          <cell r="Q115">
            <v>40330</v>
          </cell>
          <cell r="R115">
            <v>41775</v>
          </cell>
          <cell r="S115" t="str">
            <v>PLANIFICACION INSTITUCIONAL</v>
          </cell>
        </row>
        <row r="116">
          <cell r="A116" t="str">
            <v>0109800099</v>
          </cell>
          <cell r="B116" t="str">
            <v>CASTRO MARIN MANUEL EMILIO</v>
          </cell>
          <cell r="C116" t="str">
            <v>M</v>
          </cell>
          <cell r="D116" t="str">
            <v>00108010001</v>
          </cell>
          <cell r="E116">
            <v>619</v>
          </cell>
          <cell r="F116" t="str">
            <v>0404045</v>
          </cell>
          <cell r="G116" t="str">
            <v>030311</v>
          </cell>
          <cell r="H116"/>
          <cell r="I116" t="str">
            <v>GERENCIALES</v>
          </cell>
          <cell r="J116" t="str">
            <v>1123</v>
          </cell>
          <cell r="K116" t="str">
            <v>PROF. JEFE SERV. CIVIL 1</v>
          </cell>
          <cell r="L116" t="str">
            <v>DERECHO</v>
          </cell>
          <cell r="M116" t="str">
            <v>ADM. SUPERIOR-GERENCIA ASUNTOS JURIDICOS</v>
          </cell>
          <cell r="N116"/>
          <cell r="O116" t="str">
            <v>ASC. INTERINO</v>
          </cell>
          <cell r="P116"/>
          <cell r="Q116">
            <v>41274</v>
          </cell>
          <cell r="R116">
            <v>41333</v>
          </cell>
          <cell r="S116" t="str">
            <v>GERENCIA DE GESTION ASUNTOS JURIDICOS</v>
          </cell>
        </row>
        <row r="117">
          <cell r="A117" t="str">
            <v>0109810371</v>
          </cell>
          <cell r="B117" t="str">
            <v>MENA CARMONA JOSE RAFAEL</v>
          </cell>
          <cell r="C117" t="str">
            <v>M</v>
          </cell>
          <cell r="D117" t="str">
            <v>00302010001</v>
          </cell>
          <cell r="E117">
            <v>619</v>
          </cell>
          <cell r="F117" t="str">
            <v>0404045</v>
          </cell>
          <cell r="G117" t="str">
            <v>030075</v>
          </cell>
          <cell r="H117"/>
          <cell r="I117" t="str">
            <v>GERENCIALES</v>
          </cell>
          <cell r="J117" t="str">
            <v>1123</v>
          </cell>
          <cell r="K117" t="str">
            <v>PROF. JEFE SERV. CIVIL 1</v>
          </cell>
          <cell r="L117" t="str">
            <v>INGENIERIA CIVIL</v>
          </cell>
          <cell r="M117" t="str">
            <v>CONSTRUCCION VIAL-OBRAS</v>
          </cell>
          <cell r="N117"/>
          <cell r="O117" t="str">
            <v>PROPIEDAD</v>
          </cell>
          <cell r="P117">
            <v>41214</v>
          </cell>
          <cell r="Q117"/>
          <cell r="R117"/>
          <cell r="S117" t="str">
            <v>GERENCIA DE CONSTRUCCION DE VIAS Y PUENTES</v>
          </cell>
        </row>
        <row r="118">
          <cell r="A118" t="str">
            <v>0202850093</v>
          </cell>
          <cell r="B118" t="str">
            <v>ARAYA ALVAREZ JOSE ANTONIO</v>
          </cell>
          <cell r="C118" t="str">
            <v>M</v>
          </cell>
          <cell r="D118" t="str">
            <v>00202010001</v>
          </cell>
          <cell r="E118" t="str">
            <v>653</v>
          </cell>
          <cell r="F118" t="str">
            <v>0405047</v>
          </cell>
          <cell r="G118" t="str">
            <v>503595</v>
          </cell>
          <cell r="H118"/>
          <cell r="I118" t="str">
            <v>GERENCIALES</v>
          </cell>
          <cell r="J118" t="str">
            <v>1123</v>
          </cell>
          <cell r="K118" t="str">
            <v>PROF. JEFE SERV. CIVIL 3</v>
          </cell>
          <cell r="L118" t="str">
            <v>INGENIERIA CIVIL</v>
          </cell>
          <cell r="M118" t="str">
            <v>CONSERVACION VIAL</v>
          </cell>
          <cell r="N118" t="str">
            <v>DIRECTOR REGION HUETAR NORTE</v>
          </cell>
          <cell r="O118" t="str">
            <v>PROPIEDAD</v>
          </cell>
          <cell r="P118">
            <v>40393</v>
          </cell>
          <cell r="Q118"/>
          <cell r="R118"/>
          <cell r="S118" t="str">
            <v>GERENCIA DE CONSERVACION DE VIAS Y PUENTES</v>
          </cell>
        </row>
        <row r="119">
          <cell r="A119" t="str">
            <v>0203410485</v>
          </cell>
          <cell r="B119" t="str">
            <v>SANCHEZ GONZALEZ ALBERT</v>
          </cell>
          <cell r="C119" t="str">
            <v>M</v>
          </cell>
          <cell r="D119" t="str">
            <v>00302010001</v>
          </cell>
          <cell r="E119">
            <v>619</v>
          </cell>
          <cell r="F119" t="str">
            <v>0404045</v>
          </cell>
          <cell r="G119" t="str">
            <v>030156</v>
          </cell>
          <cell r="H119"/>
          <cell r="I119" t="str">
            <v>GERENCIALES</v>
          </cell>
          <cell r="J119" t="str">
            <v>1123</v>
          </cell>
          <cell r="K119" t="str">
            <v>PROF. JEFE SERV. CIVIL 1</v>
          </cell>
          <cell r="L119" t="str">
            <v>INGENIERIA CIVIL</v>
          </cell>
          <cell r="M119" t="str">
            <v>CONSTRUCCION VIAL-OBRAS</v>
          </cell>
          <cell r="N119" t="str">
            <v>RESPONSABLE UNIDAD EJECUTORA DEL PROYECTO CONSTRUCCION DE LA NUEVA CARRETERA SAN CARLOS</v>
          </cell>
          <cell r="O119" t="str">
            <v>PROPIEDAD</v>
          </cell>
          <cell r="P119"/>
          <cell r="Q119"/>
          <cell r="S119" t="str">
            <v>GERENCIA DE CONSTRUCCION DE VIAS Y PUENTES</v>
          </cell>
        </row>
        <row r="120">
          <cell r="A120" t="str">
            <v>0203420094</v>
          </cell>
          <cell r="B120" t="str">
            <v>GONZALEZ MURILLO JAVIER</v>
          </cell>
          <cell r="C120" t="str">
            <v>M</v>
          </cell>
          <cell r="D120" t="str">
            <v>00202010001</v>
          </cell>
          <cell r="E120" t="str">
            <v>653</v>
          </cell>
          <cell r="F120" t="str">
            <v>0405047</v>
          </cell>
          <cell r="G120" t="str">
            <v>503598</v>
          </cell>
          <cell r="H120" t="str">
            <v>2011-011</v>
          </cell>
          <cell r="I120" t="str">
            <v>GERENCIALES</v>
          </cell>
          <cell r="J120" t="str">
            <v>1123</v>
          </cell>
          <cell r="K120" t="str">
            <v>PROF. JEFE SERV. CIVIL 3</v>
          </cell>
          <cell r="L120" t="str">
            <v>INGENIERIA CIVIL</v>
          </cell>
          <cell r="M120" t="str">
            <v>CONSERVACION VIAL</v>
          </cell>
          <cell r="N120" t="str">
            <v>DIRECTOR REGION BRUNCA</v>
          </cell>
          <cell r="O120" t="str">
            <v>INTERINO</v>
          </cell>
          <cell r="P120">
            <v>40634</v>
          </cell>
          <cell r="Q120">
            <v>41244</v>
          </cell>
          <cell r="R120">
            <v>41304</v>
          </cell>
          <cell r="S120" t="str">
            <v>GERENCIA DE CONSERVACION DE VIAS Y PUENTES</v>
          </cell>
        </row>
        <row r="121">
          <cell r="A121" t="str">
            <v>0203420573</v>
          </cell>
          <cell r="B121" t="str">
            <v>RODRIGUEZ ALVAREZ JAIME</v>
          </cell>
          <cell r="C121" t="str">
            <v>M</v>
          </cell>
          <cell r="D121" t="str">
            <v>00109020004</v>
          </cell>
          <cell r="E121">
            <v>619</v>
          </cell>
          <cell r="F121" t="str">
            <v>0404045</v>
          </cell>
          <cell r="G121" t="str">
            <v>000126</v>
          </cell>
          <cell r="H121"/>
          <cell r="I121" t="str">
            <v>GERENCIALES</v>
          </cell>
          <cell r="J121" t="str">
            <v>1123</v>
          </cell>
          <cell r="K121" t="str">
            <v>PROF. JEFE SERV. CIVIL 1</v>
          </cell>
          <cell r="L121" t="str">
            <v>ADMINISTRACION-NEGOCIOS</v>
          </cell>
          <cell r="M121" t="str">
            <v>ADM. SUPERIOR-TESORERIA</v>
          </cell>
          <cell r="N121"/>
          <cell r="O121" t="str">
            <v>PROPIEDAD</v>
          </cell>
          <cell r="P121"/>
          <cell r="Q121"/>
          <cell r="R121"/>
          <cell r="S121" t="str">
            <v>DEPARTAMENTO DE TESORERIA</v>
          </cell>
        </row>
        <row r="122">
          <cell r="A122" t="str">
            <v>0203610944</v>
          </cell>
          <cell r="B122" t="str">
            <v>SOLIS MURILLO CARLOS EDUARDO</v>
          </cell>
          <cell r="C122" t="str">
            <v>M</v>
          </cell>
          <cell r="D122" t="str">
            <v>00109020001</v>
          </cell>
          <cell r="E122" t="str">
            <v>653</v>
          </cell>
          <cell r="F122" t="str">
            <v>0405047</v>
          </cell>
          <cell r="G122" t="str">
            <v>000110</v>
          </cell>
          <cell r="H122"/>
          <cell r="I122" t="str">
            <v>GERENCIALES</v>
          </cell>
          <cell r="J122" t="str">
            <v>1123</v>
          </cell>
          <cell r="K122" t="str">
            <v>PROF. JEFE SERV. CIVIL 3</v>
          </cell>
          <cell r="L122" t="str">
            <v>ADMINISTRACION-GENERALISTA</v>
          </cell>
          <cell r="M122" t="str">
            <v>ADM. SUPERIOR-DIRECCION FINANZAS</v>
          </cell>
          <cell r="N122"/>
          <cell r="O122" t="str">
            <v>PROPIEDAD</v>
          </cell>
          <cell r="P122"/>
          <cell r="Q122"/>
          <cell r="R122"/>
          <cell r="S122" t="str">
            <v>DIRECCION DE FINANZAS</v>
          </cell>
        </row>
        <row r="123">
          <cell r="A123" t="str">
            <v>0204050180</v>
          </cell>
          <cell r="B123" t="str">
            <v>TRIGUEROS ELIZONDO EDWIN ALBERTO</v>
          </cell>
          <cell r="C123" t="str">
            <v>M</v>
          </cell>
          <cell r="D123" t="str">
            <v>00401060001</v>
          </cell>
          <cell r="E123">
            <v>619</v>
          </cell>
          <cell r="F123" t="str">
            <v>0404045</v>
          </cell>
          <cell r="G123" t="str">
            <v>500627</v>
          </cell>
          <cell r="H123"/>
          <cell r="I123" t="str">
            <v>GERENCIALES</v>
          </cell>
          <cell r="J123" t="str">
            <v>1123</v>
          </cell>
          <cell r="K123" t="str">
            <v>PROF. JEFE SERV. CIVIL 1</v>
          </cell>
          <cell r="L123" t="str">
            <v>ADMINISTRACION-GENERALISTA</v>
          </cell>
          <cell r="M123" t="str">
            <v>OPERAC. E INVERSIONES VIAS DE PEAJE</v>
          </cell>
          <cell r="N123" t="str">
            <v>OFICINAS CENTRALES</v>
          </cell>
          <cell r="O123" t="str">
            <v>PROPIEDAD</v>
          </cell>
          <cell r="P123"/>
          <cell r="Q123"/>
          <cell r="S123" t="str">
            <v>DEPARTAMENTO DE PEAJES</v>
          </cell>
        </row>
        <row r="124">
          <cell r="A124" t="str">
            <v>0205210220</v>
          </cell>
          <cell r="B124" t="str">
            <v>CARVAJAL SABORIO JULIO CESAR</v>
          </cell>
          <cell r="C124" t="str">
            <v>M</v>
          </cell>
          <cell r="D124" t="str">
            <v>00302010001</v>
          </cell>
          <cell r="E124">
            <v>619</v>
          </cell>
          <cell r="F124" t="str">
            <v>0404045</v>
          </cell>
          <cell r="G124" t="str">
            <v>030438</v>
          </cell>
          <cell r="H124" t="str">
            <v>2012-31</v>
          </cell>
          <cell r="I124" t="str">
            <v>GERENCIALES</v>
          </cell>
          <cell r="J124" t="str">
            <v>1123</v>
          </cell>
          <cell r="K124" t="str">
            <v>PROF. JEFE SERV. CIVIL 1</v>
          </cell>
          <cell r="L124" t="str">
            <v>INGENIERIA CIVIL</v>
          </cell>
          <cell r="M124" t="str">
            <v>CONSTRUCCION VIAL-OBRAS</v>
          </cell>
          <cell r="N124"/>
          <cell r="O124" t="str">
            <v>INTERINO</v>
          </cell>
          <cell r="P124">
            <v>40695</v>
          </cell>
          <cell r="Q124">
            <v>41244</v>
          </cell>
          <cell r="R124">
            <v>41304</v>
          </cell>
          <cell r="S124" t="str">
            <v>GERENCIA DE CONSTRUCCION DE VIAS Y PUENTES</v>
          </cell>
        </row>
        <row r="125">
          <cell r="A125" t="str">
            <v>0301240073</v>
          </cell>
          <cell r="B125" t="str">
            <v>BONILLA TORRES MARCO ANT</v>
          </cell>
          <cell r="C125" t="str">
            <v>M</v>
          </cell>
          <cell r="D125" t="str">
            <v>00302010001</v>
          </cell>
          <cell r="E125">
            <v>635</v>
          </cell>
          <cell r="F125" t="str">
            <v>0405046</v>
          </cell>
          <cell r="G125" t="str">
            <v>029052</v>
          </cell>
          <cell r="H125"/>
          <cell r="I125" t="str">
            <v>GERENCIALES</v>
          </cell>
          <cell r="J125" t="str">
            <v>1123</v>
          </cell>
          <cell r="K125" t="str">
            <v>PROF. JEFE SERV. CIVIL 2</v>
          </cell>
          <cell r="L125" t="str">
            <v>INGENIERIA CIVIL</v>
          </cell>
          <cell r="M125" t="str">
            <v>CONSTRUCCION VIAL-OBRAS</v>
          </cell>
          <cell r="N125"/>
          <cell r="O125" t="str">
            <v>PROPIEDAD</v>
          </cell>
          <cell r="P125"/>
          <cell r="Q125"/>
          <cell r="S125" t="str">
            <v>GERENCIA DE CONSTRUCCION DE VIAS Y PUENTES</v>
          </cell>
        </row>
        <row r="126">
          <cell r="A126" t="str">
            <v>0302870844</v>
          </cell>
          <cell r="B126" t="str">
            <v>LEIVA MORA LUIS GERARDO</v>
          </cell>
          <cell r="C126" t="str">
            <v>M</v>
          </cell>
          <cell r="D126" t="str">
            <v>00109030001</v>
          </cell>
          <cell r="E126">
            <v>619</v>
          </cell>
          <cell r="F126" t="str">
            <v>0404045</v>
          </cell>
          <cell r="G126" t="str">
            <v>000128</v>
          </cell>
          <cell r="H126"/>
          <cell r="I126" t="str">
            <v>GERENCIALES</v>
          </cell>
          <cell r="J126" t="str">
            <v>1123</v>
          </cell>
          <cell r="K126" t="str">
            <v>PROF. JEFE SERV. CIVIL 1</v>
          </cell>
          <cell r="L126" t="str">
            <v>ADMINISTRACION-GENERALISTA</v>
          </cell>
          <cell r="M126" t="str">
            <v>ADM. SUPERIOR-PROVEEDURIA</v>
          </cell>
          <cell r="N126"/>
          <cell r="O126" t="str">
            <v>PROPIEDAD</v>
          </cell>
          <cell r="P126"/>
          <cell r="Q126"/>
          <cell r="S126" t="str">
            <v>DIRECCION DE PROVEEDURIA</v>
          </cell>
        </row>
        <row r="127">
          <cell r="A127" t="str">
            <v>0401061152</v>
          </cell>
          <cell r="B127" t="str">
            <v>ALFARO JIMENEZ ALVARO</v>
          </cell>
          <cell r="C127" t="str">
            <v>M</v>
          </cell>
          <cell r="D127" t="str">
            <v>00107010001</v>
          </cell>
          <cell r="E127">
            <v>619</v>
          </cell>
          <cell r="F127" t="str">
            <v>0404045</v>
          </cell>
          <cell r="G127" t="str">
            <v>030442</v>
          </cell>
          <cell r="H127"/>
          <cell r="I127" t="str">
            <v>GERENCIALES</v>
          </cell>
          <cell r="J127" t="str">
            <v>1123</v>
          </cell>
          <cell r="K127" t="str">
            <v>PROF. JEFE SERV. CIVIL 1</v>
          </cell>
          <cell r="L127" t="str">
            <v>ADMINISTRACION DE RECURSOS HUMANOS</v>
          </cell>
          <cell r="M127" t="str">
            <v>ADM. SUPERIOR-DIREC. EJECUTIVA</v>
          </cell>
          <cell r="N127"/>
          <cell r="O127" t="str">
            <v>PROPIEDAD</v>
          </cell>
          <cell r="P127"/>
          <cell r="Q127"/>
          <cell r="R127"/>
          <cell r="S127" t="str">
            <v>DIRECCION EJECUTIVA (COMISION DE ACCESO RESTRINGIDO)</v>
          </cell>
        </row>
        <row r="128">
          <cell r="A128" t="str">
            <v>0401090917</v>
          </cell>
          <cell r="B128" t="str">
            <v>AGUILAR CHAVEZ JOSE FRANCISCO</v>
          </cell>
          <cell r="C128" t="str">
            <v>M</v>
          </cell>
          <cell r="D128" t="str">
            <v>00401060001</v>
          </cell>
          <cell r="E128">
            <v>619</v>
          </cell>
          <cell r="F128" t="str">
            <v>0404045</v>
          </cell>
          <cell r="G128" t="str">
            <v>500353</v>
          </cell>
          <cell r="H128"/>
          <cell r="I128" t="str">
            <v>GERENCIALES</v>
          </cell>
          <cell r="J128" t="str">
            <v>1123</v>
          </cell>
          <cell r="K128" t="str">
            <v>PROF. JEFE SERV. CIVIL 1</v>
          </cell>
          <cell r="L128" t="str">
            <v>ADMINISTRACION-GENERALISTA</v>
          </cell>
          <cell r="M128" t="str">
            <v>OPERAC. E INVERSIONES VIAS DE PEAJE</v>
          </cell>
          <cell r="N128" t="str">
            <v>OFICINAS CENTRALES</v>
          </cell>
          <cell r="O128" t="str">
            <v>PROPIEDAD</v>
          </cell>
          <cell r="P128"/>
          <cell r="Q128"/>
          <cell r="R128"/>
          <cell r="S128" t="str">
            <v>DEPARTAMENTO DE PEAJES</v>
          </cell>
        </row>
        <row r="129">
          <cell r="A129" t="str">
            <v>0401360125</v>
          </cell>
          <cell r="B129" t="str">
            <v>VASQUEZ RODRIGUEZ JORGE ALBERT</v>
          </cell>
          <cell r="C129" t="str">
            <v>M</v>
          </cell>
          <cell r="D129" t="str">
            <v>00110020001</v>
          </cell>
          <cell r="E129">
            <v>635</v>
          </cell>
          <cell r="F129" t="str">
            <v>0405046</v>
          </cell>
          <cell r="G129" t="str">
            <v>000125</v>
          </cell>
          <cell r="H129"/>
          <cell r="I129" t="str">
            <v>GERENCIALES</v>
          </cell>
          <cell r="J129" t="str">
            <v>1123</v>
          </cell>
          <cell r="K129" t="str">
            <v>PROF. JEFE SERV. CIVIL 2</v>
          </cell>
          <cell r="L129" t="str">
            <v>ADMINISTRACION-GENERALISTA</v>
          </cell>
          <cell r="M129" t="str">
            <v>ADM. SUPERIOR-ANALISIS ADMINISTRATIVO</v>
          </cell>
          <cell r="N129"/>
          <cell r="O129" t="str">
            <v>PROPIEDAD</v>
          </cell>
          <cell r="P129"/>
          <cell r="Q129"/>
          <cell r="S129" t="str">
            <v>ANALISIS ADMINISTRATIVO</v>
          </cell>
        </row>
        <row r="130">
          <cell r="A130" t="str">
            <v>0501650816</v>
          </cell>
          <cell r="B130" t="str">
            <v>PANIAGUA ACUÑA HUGO LINO</v>
          </cell>
          <cell r="C130" t="str">
            <v>M</v>
          </cell>
          <cell r="D130" t="str">
            <v>00107010001</v>
          </cell>
          <cell r="E130" t="str">
            <v>707</v>
          </cell>
          <cell r="F130" t="str">
            <v>0501048</v>
          </cell>
          <cell r="G130" t="str">
            <v>000201</v>
          </cell>
          <cell r="H130" t="str">
            <v>EXCLUIDO</v>
          </cell>
          <cell r="I130" t="str">
            <v>GERENCIALES</v>
          </cell>
          <cell r="J130" t="str">
            <v>1122</v>
          </cell>
          <cell r="K130" t="str">
            <v>GERENTE DE SERV. CIVIL 1</v>
          </cell>
          <cell r="L130" t="str">
            <v>INGENIERIA CIVIL</v>
          </cell>
          <cell r="M130" t="str">
            <v>ADM. SUPERIOR-DIREC. EJECUTIVA</v>
          </cell>
          <cell r="N130"/>
          <cell r="O130" t="str">
            <v>INTERINO</v>
          </cell>
          <cell r="P130">
            <v>40771</v>
          </cell>
          <cell r="Q130">
            <v>41259</v>
          </cell>
          <cell r="R130">
            <v>41320</v>
          </cell>
          <cell r="S130" t="str">
            <v>DIRECCION EJECUTIVA</v>
          </cell>
        </row>
        <row r="131">
          <cell r="A131" t="str">
            <v>0602240763</v>
          </cell>
          <cell r="B131" t="str">
            <v>MEDINA ZAMORA LIANETTE</v>
          </cell>
          <cell r="C131" t="str">
            <v>F</v>
          </cell>
          <cell r="D131" t="str">
            <v>00110010001</v>
          </cell>
          <cell r="E131">
            <v>619</v>
          </cell>
          <cell r="F131" t="str">
            <v>0404045</v>
          </cell>
          <cell r="G131" t="str">
            <v>000116</v>
          </cell>
          <cell r="H131"/>
          <cell r="I131" t="str">
            <v>GERENCIALES</v>
          </cell>
          <cell r="J131" t="str">
            <v>1123</v>
          </cell>
          <cell r="K131" t="str">
            <v>PROF. JEFE SERV. CIVIL 1</v>
          </cell>
          <cell r="L131" t="str">
            <v>ADMINISTRACION-GENERALISTA</v>
          </cell>
          <cell r="M131" t="str">
            <v>ADM. SUPERIOR-PLANIFICACION INSTITUCIONAL</v>
          </cell>
          <cell r="N131"/>
          <cell r="O131" t="str">
            <v>INTERINO</v>
          </cell>
          <cell r="P131">
            <v>40546</v>
          </cell>
          <cell r="Q131">
            <v>41274</v>
          </cell>
          <cell r="R131">
            <v>41333</v>
          </cell>
          <cell r="S131" t="str">
            <v>PLANIFICACION INSTITUCIONAL</v>
          </cell>
        </row>
        <row r="132">
          <cell r="A132" t="str">
            <v>0700390616</v>
          </cell>
          <cell r="B132" t="str">
            <v>ALVARADO MOYA ARTURO</v>
          </cell>
          <cell r="C132" t="str">
            <v>M</v>
          </cell>
          <cell r="D132" t="str">
            <v>00109030001</v>
          </cell>
          <cell r="E132">
            <v>635</v>
          </cell>
          <cell r="F132" t="str">
            <v>0405046</v>
          </cell>
          <cell r="G132" t="str">
            <v>000122</v>
          </cell>
          <cell r="H132" t="str">
            <v>2009-001</v>
          </cell>
          <cell r="I132" t="str">
            <v>GERENCIALES</v>
          </cell>
          <cell r="J132" t="str">
            <v>1123</v>
          </cell>
          <cell r="K132" t="str">
            <v>PROF. JEFE SERV. CIVIL 2</v>
          </cell>
          <cell r="L132" t="str">
            <v>ADMINISTRACION-NEGOCIOS</v>
          </cell>
          <cell r="M132" t="str">
            <v>ADM. SUPERIOR-PROVEEDURIA</v>
          </cell>
          <cell r="N132"/>
          <cell r="O132" t="str">
            <v>ASC. INTERINO</v>
          </cell>
          <cell r="P132"/>
          <cell r="Q132">
            <v>41244</v>
          </cell>
          <cell r="R132">
            <v>41304</v>
          </cell>
          <cell r="S132" t="str">
            <v>DIRECCION DE PROVEEDURIA</v>
          </cell>
        </row>
        <row r="133">
          <cell r="A133" t="str">
            <v>0700740981</v>
          </cell>
          <cell r="B133" t="str">
            <v>GARCIA ARIAS NORA</v>
          </cell>
          <cell r="C133" t="str">
            <v>F</v>
          </cell>
          <cell r="D133" t="str">
            <v>00105010001</v>
          </cell>
          <cell r="E133">
            <v>635</v>
          </cell>
          <cell r="F133" t="str">
            <v>0405046</v>
          </cell>
          <cell r="G133" t="str">
            <v>000123</v>
          </cell>
          <cell r="H133"/>
          <cell r="I133" t="str">
            <v>GERENCIALES</v>
          </cell>
          <cell r="J133" t="str">
            <v>1123</v>
          </cell>
          <cell r="K133" t="str">
            <v>PROF. JEFE SERV. CIVIL 2</v>
          </cell>
          <cell r="L133" t="str">
            <v>ADMINISTRACION-RECURSOS HUMANOS</v>
          </cell>
          <cell r="M133" t="str">
            <v>ADM. SUPERIOR-DIRECCION GESTION DEL RECURSO HUMANO</v>
          </cell>
          <cell r="N133"/>
          <cell r="O133" t="str">
            <v>PROPIEDAD</v>
          </cell>
          <cell r="P133"/>
          <cell r="Q133"/>
          <cell r="S133" t="str">
            <v>DIRECCION DE GESTION DEL RECURSO HUMANO</v>
          </cell>
        </row>
        <row r="134">
          <cell r="A134" t="str">
            <v>0800740337</v>
          </cell>
          <cell r="B134" t="str">
            <v>PEÑA BOHORQUEZ GLORIA ESTELA</v>
          </cell>
          <cell r="C134" t="str">
            <v>F</v>
          </cell>
          <cell r="D134" t="str">
            <v>00109030001</v>
          </cell>
          <cell r="E134">
            <v>619</v>
          </cell>
          <cell r="F134" t="str">
            <v>0404045</v>
          </cell>
          <cell r="G134" t="str">
            <v>000107</v>
          </cell>
          <cell r="H134"/>
          <cell r="I134" t="str">
            <v>GERENCIALES</v>
          </cell>
          <cell r="J134" t="str">
            <v>1123</v>
          </cell>
          <cell r="K134" t="str">
            <v>PROF. JEFE SERV. CIVIL 1</v>
          </cell>
          <cell r="L134" t="str">
            <v>ADMINISTRACION-GENERALISTA</v>
          </cell>
          <cell r="M134" t="str">
            <v>ADM. SUPERIOR-PROVEEDURIA</v>
          </cell>
          <cell r="N134"/>
          <cell r="O134" t="str">
            <v>PROPIEDAD</v>
          </cell>
          <cell r="P134"/>
          <cell r="Q134"/>
          <cell r="S134" t="str">
            <v>DIRECCION DE PROVEEDURIA</v>
          </cell>
        </row>
        <row r="135">
          <cell r="A135" t="str">
            <v>0900750145</v>
          </cell>
          <cell r="B135" t="str">
            <v>SANABRIA NAVARRO CARMEN</v>
          </cell>
          <cell r="C135" t="str">
            <v>F</v>
          </cell>
          <cell r="D135" t="str">
            <v>00401060001</v>
          </cell>
          <cell r="E135">
            <v>635</v>
          </cell>
          <cell r="F135" t="str">
            <v>0405046</v>
          </cell>
          <cell r="G135" t="str">
            <v>095705</v>
          </cell>
          <cell r="H135"/>
          <cell r="I135" t="str">
            <v>GERENCIALES</v>
          </cell>
          <cell r="J135" t="str">
            <v>1123</v>
          </cell>
          <cell r="K135" t="str">
            <v>PROF. JEFE SERV. CIVIL 2</v>
          </cell>
          <cell r="L135" t="str">
            <v>ADMINISTRACION-GENERALISTA</v>
          </cell>
          <cell r="M135" t="str">
            <v>OPERAC. E INVERSIONES VIAS DE PEAJE</v>
          </cell>
          <cell r="N135" t="str">
            <v>OFICINAS CENTRALES</v>
          </cell>
          <cell r="O135" t="str">
            <v>PROPIEDAD</v>
          </cell>
          <cell r="P135"/>
          <cell r="Q135"/>
          <cell r="R135"/>
          <cell r="S135" t="str">
            <v>DEPARTAMENTO DE PEAJES</v>
          </cell>
        </row>
        <row r="136">
          <cell r="A136" t="str">
            <v>117000296204</v>
          </cell>
          <cell r="B136" t="str">
            <v>SANCHEZ MARIN ENRIQUE OBED</v>
          </cell>
          <cell r="C136" t="str">
            <v>M</v>
          </cell>
          <cell r="D136" t="str">
            <v>00107010001</v>
          </cell>
          <cell r="E136" t="str">
            <v>707</v>
          </cell>
          <cell r="F136" t="str">
            <v>0501048</v>
          </cell>
          <cell r="G136" t="str">
            <v>000202</v>
          </cell>
          <cell r="H136"/>
          <cell r="I136" t="str">
            <v>GERENCIALES</v>
          </cell>
          <cell r="J136" t="str">
            <v>1122</v>
          </cell>
          <cell r="K136" t="str">
            <v>GERENTE DE SERV. CIVIL 1</v>
          </cell>
          <cell r="L136" t="str">
            <v>INGENIERIA CIVIL</v>
          </cell>
          <cell r="M136" t="str">
            <v>ADM. SUPERIOR-DIREC. EJECUTIVA</v>
          </cell>
          <cell r="N136"/>
          <cell r="O136" t="str">
            <v>INTERINO</v>
          </cell>
          <cell r="P136">
            <v>40940</v>
          </cell>
          <cell r="Q136">
            <v>41244</v>
          </cell>
          <cell r="R136">
            <v>41304</v>
          </cell>
          <cell r="S136" t="str">
            <v>DIRECCION EJECUTIVA</v>
          </cell>
        </row>
        <row r="137">
          <cell r="A137"/>
          <cell r="B137" t="str">
            <v>Nuevo</v>
          </cell>
          <cell r="C137"/>
          <cell r="D137" t="str">
            <v>00303010001</v>
          </cell>
          <cell r="E137" t="str">
            <v>707</v>
          </cell>
          <cell r="F137" t="str">
            <v>0501048</v>
          </cell>
          <cell r="G137" t="str">
            <v>503565</v>
          </cell>
          <cell r="H137"/>
          <cell r="I137" t="str">
            <v>GERENCIALES</v>
          </cell>
          <cell r="J137" t="str">
            <v>1122</v>
          </cell>
          <cell r="K137" t="str">
            <v>GERENTE DE SERV. CIVIL 1</v>
          </cell>
          <cell r="L137"/>
          <cell r="M137" t="str">
            <v>CONSTRUCCION VIAL-INGENIERIA</v>
          </cell>
          <cell r="N137"/>
          <cell r="O137"/>
          <cell r="P137"/>
          <cell r="Q137"/>
          <cell r="S137" t="str">
            <v>GERENCIA DE CONTRATACION VIAL</v>
          </cell>
        </row>
        <row r="138">
          <cell r="A138"/>
          <cell r="B138" t="str">
            <v>Nuevo</v>
          </cell>
          <cell r="C138"/>
          <cell r="D138" t="str">
            <v>00303010001</v>
          </cell>
          <cell r="E138" t="str">
            <v>707</v>
          </cell>
          <cell r="F138" t="str">
            <v>0501048</v>
          </cell>
          <cell r="G138" t="str">
            <v>503566</v>
          </cell>
          <cell r="H138"/>
          <cell r="I138" t="str">
            <v>GERENCIALES</v>
          </cell>
          <cell r="J138" t="str">
            <v>1122</v>
          </cell>
          <cell r="K138" t="str">
            <v>GERENTE DE SERV. CIVIL 1</v>
          </cell>
          <cell r="L138"/>
          <cell r="M138" t="str">
            <v>CONSTRUCCION VIAL-INGENIERIA</v>
          </cell>
          <cell r="N138"/>
          <cell r="O138"/>
          <cell r="P138"/>
          <cell r="Q138"/>
          <cell r="S138" t="str">
            <v>GERENCIA DE CONTRATACION VIAL</v>
          </cell>
        </row>
        <row r="139">
          <cell r="A139"/>
          <cell r="B139" t="str">
            <v>Nuevo</v>
          </cell>
          <cell r="C139"/>
          <cell r="D139" t="str">
            <v>00302010001</v>
          </cell>
          <cell r="E139" t="str">
            <v>707</v>
          </cell>
          <cell r="F139" t="str">
            <v>0501048</v>
          </cell>
          <cell r="G139" t="str">
            <v>503538</v>
          </cell>
          <cell r="H139"/>
          <cell r="I139" t="str">
            <v>GERENCIALES</v>
          </cell>
          <cell r="J139" t="str">
            <v>1122</v>
          </cell>
          <cell r="K139" t="str">
            <v>GERENTE DE SERV. CIVIL 1</v>
          </cell>
          <cell r="L139"/>
          <cell r="M139" t="str">
            <v>CONSTRUCCION VIAL-OBRAS</v>
          </cell>
          <cell r="N139" t="str">
            <v>ADM. SUPERIOR-PLANIFICACION INSTITUCIONAL</v>
          </cell>
          <cell r="O139"/>
          <cell r="P139"/>
          <cell r="Q139"/>
          <cell r="S139" t="str">
            <v>GERENCIA DE CONSTRUCCION DE VIAS Y PUENTES</v>
          </cell>
        </row>
        <row r="140">
          <cell r="A140"/>
          <cell r="B140" t="str">
            <v>Nuevo</v>
          </cell>
          <cell r="C140"/>
          <cell r="D140" t="str">
            <v>00302010001</v>
          </cell>
          <cell r="E140" t="str">
            <v>707</v>
          </cell>
          <cell r="F140" t="str">
            <v>0501048</v>
          </cell>
          <cell r="G140" t="str">
            <v>503627</v>
          </cell>
          <cell r="H140"/>
          <cell r="I140" t="str">
            <v>GERENCIALES</v>
          </cell>
          <cell r="J140" t="str">
            <v>1122</v>
          </cell>
          <cell r="K140" t="str">
            <v>GERENTE DE SERV. CIVIL 1</v>
          </cell>
          <cell r="L140"/>
          <cell r="M140" t="str">
            <v>CONSTRUCCION VIAL-OBRAS</v>
          </cell>
          <cell r="N140"/>
          <cell r="O140"/>
          <cell r="P140"/>
          <cell r="Q140"/>
          <cell r="S140" t="str">
            <v>GERENCIA DE CONSTRUCCION DE VIAS Y PUENTES</v>
          </cell>
        </row>
        <row r="141">
          <cell r="A141"/>
          <cell r="B141" t="str">
            <v>Nuevo</v>
          </cell>
          <cell r="C141"/>
          <cell r="D141" t="str">
            <v>00302010001</v>
          </cell>
          <cell r="E141" t="str">
            <v>707</v>
          </cell>
          <cell r="F141" t="str">
            <v>0501048</v>
          </cell>
          <cell r="G141" t="str">
            <v>503628</v>
          </cell>
          <cell r="H141"/>
          <cell r="I141" t="str">
            <v>GERENCIALES</v>
          </cell>
          <cell r="J141" t="str">
            <v>1122</v>
          </cell>
          <cell r="K141" t="str">
            <v>GERENTE DE SERV. CIVIL 1</v>
          </cell>
          <cell r="L141"/>
          <cell r="M141" t="str">
            <v>CONSTRUCCION VIAL-OBRAS</v>
          </cell>
          <cell r="N141"/>
          <cell r="O141"/>
          <cell r="P141"/>
          <cell r="Q141"/>
          <cell r="S141" t="str">
            <v>GERENCIA DE CONSTRUCCION DE VIAS Y PUENTES</v>
          </cell>
        </row>
        <row r="142">
          <cell r="A142"/>
          <cell r="B142" t="str">
            <v>Nuevo</v>
          </cell>
          <cell r="C142"/>
          <cell r="D142" t="str">
            <v>00302010001</v>
          </cell>
          <cell r="E142" t="str">
            <v>707</v>
          </cell>
          <cell r="F142" t="str">
            <v>0501048</v>
          </cell>
          <cell r="G142" t="str">
            <v>503629</v>
          </cell>
          <cell r="H142"/>
          <cell r="I142" t="str">
            <v>GERENCIALES</v>
          </cell>
          <cell r="J142" t="str">
            <v>1122</v>
          </cell>
          <cell r="K142" t="str">
            <v>GERENTE DE SERV. CIVIL 1</v>
          </cell>
          <cell r="L142"/>
          <cell r="M142" t="str">
            <v>CONSTRUCCION VIAL-OBRAS</v>
          </cell>
          <cell r="N142"/>
          <cell r="O142"/>
          <cell r="P142"/>
          <cell r="Q142"/>
          <cell r="R142"/>
          <cell r="S142" t="str">
            <v>GERENCIA DE CONSTRUCCION DE VIAS Y PUENTES</v>
          </cell>
        </row>
        <row r="143">
          <cell r="A143"/>
          <cell r="B143" t="str">
            <v>Nuevo</v>
          </cell>
          <cell r="C143"/>
          <cell r="D143" t="str">
            <v>00302010001</v>
          </cell>
          <cell r="E143" t="str">
            <v>707</v>
          </cell>
          <cell r="F143" t="str">
            <v>0501048</v>
          </cell>
          <cell r="G143" t="str">
            <v>503630</v>
          </cell>
          <cell r="H143"/>
          <cell r="I143" t="str">
            <v>GERENCIALES</v>
          </cell>
          <cell r="J143" t="str">
            <v>1122</v>
          </cell>
          <cell r="K143" t="str">
            <v>GERENTE DE SERV. CIVIL 1</v>
          </cell>
          <cell r="L143"/>
          <cell r="M143" t="str">
            <v>CONSTRUCCION VIAL-OBRAS</v>
          </cell>
          <cell r="N143"/>
          <cell r="O143"/>
          <cell r="P143"/>
          <cell r="Q143"/>
          <cell r="S143" t="str">
            <v>GERENCIA DE CONSTRUCCION DE VIAS Y PUENTES</v>
          </cell>
        </row>
        <row r="144">
          <cell r="A144"/>
          <cell r="B144" t="str">
            <v>Nuevo</v>
          </cell>
          <cell r="C144"/>
          <cell r="D144" t="str">
            <v>00302010001</v>
          </cell>
          <cell r="E144" t="str">
            <v>707</v>
          </cell>
          <cell r="F144" t="str">
            <v>0501048</v>
          </cell>
          <cell r="G144" t="str">
            <v>503631</v>
          </cell>
          <cell r="H144"/>
          <cell r="I144" t="str">
            <v>GERENCIALES</v>
          </cell>
          <cell r="J144" t="str">
            <v>1122</v>
          </cell>
          <cell r="K144" t="str">
            <v>GERENTE DE SERV. CIVIL 1</v>
          </cell>
          <cell r="L144"/>
          <cell r="M144" t="str">
            <v>CONSTRUCCION VIAL-OBRAS</v>
          </cell>
          <cell r="N144"/>
          <cell r="O144"/>
          <cell r="P144"/>
          <cell r="Q144"/>
          <cell r="S144" t="str">
            <v>GERENCIA DE CONSTRUCCION DE VIAS Y PUENTES</v>
          </cell>
        </row>
        <row r="145">
          <cell r="A145"/>
          <cell r="B145" t="str">
            <v>Nuevo</v>
          </cell>
          <cell r="C145"/>
          <cell r="D145" t="str">
            <v>00302010001</v>
          </cell>
          <cell r="E145" t="str">
            <v>707</v>
          </cell>
          <cell r="F145" t="str">
            <v>0501048</v>
          </cell>
          <cell r="G145" t="str">
            <v>503632</v>
          </cell>
          <cell r="H145"/>
          <cell r="I145" t="str">
            <v>GERENCIALES</v>
          </cell>
          <cell r="J145" t="str">
            <v>1122</v>
          </cell>
          <cell r="K145" t="str">
            <v>GERENTE DE SERV. CIVIL 1</v>
          </cell>
          <cell r="L145"/>
          <cell r="M145" t="str">
            <v>CONSTRUCCION VIAL-OBRAS</v>
          </cell>
          <cell r="N145"/>
          <cell r="O145"/>
          <cell r="P145"/>
          <cell r="Q145"/>
          <cell r="S145" t="str">
            <v>GERENCIA DE CONSTRUCCION DE VIAS Y PUENTES</v>
          </cell>
        </row>
        <row r="146">
          <cell r="A146"/>
          <cell r="B146" t="str">
            <v>Nuevo</v>
          </cell>
          <cell r="C146"/>
          <cell r="D146" t="str">
            <v>00302010001</v>
          </cell>
          <cell r="E146" t="str">
            <v>707</v>
          </cell>
          <cell r="F146" t="str">
            <v>0501048</v>
          </cell>
          <cell r="G146" t="str">
            <v>503633</v>
          </cell>
          <cell r="H146"/>
          <cell r="I146" t="str">
            <v>GERENCIALES</v>
          </cell>
          <cell r="J146" t="str">
            <v>1122</v>
          </cell>
          <cell r="K146" t="str">
            <v>GERENTE DE SERV. CIVIL 1</v>
          </cell>
          <cell r="L146"/>
          <cell r="M146" t="str">
            <v>CONSTRUCCION VIAL-OBRAS</v>
          </cell>
          <cell r="N146"/>
          <cell r="O146"/>
          <cell r="P146"/>
          <cell r="Q146"/>
          <cell r="S146" t="str">
            <v>GERENCIA DE CONSTRUCCION DE VIAS Y PUENTES</v>
          </cell>
        </row>
        <row r="147">
          <cell r="A147"/>
          <cell r="B147" t="str">
            <v>Nuevo</v>
          </cell>
          <cell r="C147"/>
          <cell r="D147" t="str">
            <v>00109020001</v>
          </cell>
          <cell r="E147" t="str">
            <v>737</v>
          </cell>
          <cell r="F147" t="str">
            <v>0501048</v>
          </cell>
          <cell r="G147" t="str">
            <v>503553</v>
          </cell>
          <cell r="H147"/>
          <cell r="I147" t="str">
            <v>GERENCIALES</v>
          </cell>
          <cell r="J147" t="str">
            <v>1122</v>
          </cell>
          <cell r="K147" t="str">
            <v>GERENTE DE SERV. CIVIL 2</v>
          </cell>
          <cell r="L147"/>
          <cell r="M147" t="str">
            <v>ADM. SUPERIOR-DIRECCION FINANZAS</v>
          </cell>
          <cell r="N147"/>
          <cell r="O147"/>
          <cell r="P147"/>
          <cell r="Q147"/>
          <cell r="S147" t="str">
            <v>DIRECCION DE FINANZAS</v>
          </cell>
        </row>
        <row r="148">
          <cell r="A148"/>
          <cell r="B148" t="str">
            <v>VACANTE</v>
          </cell>
          <cell r="C148"/>
          <cell r="D148" t="str">
            <v>00107010001</v>
          </cell>
          <cell r="E148" t="str">
            <v>737</v>
          </cell>
          <cell r="F148" t="str">
            <v>0501049</v>
          </cell>
          <cell r="G148" t="str">
            <v>000200</v>
          </cell>
          <cell r="H148"/>
          <cell r="I148" t="str">
            <v>GERENCIALES</v>
          </cell>
          <cell r="J148" t="str">
            <v>1122</v>
          </cell>
          <cell r="K148" t="str">
            <v>GERENTE DE SERV. CIVIL 2</v>
          </cell>
          <cell r="L148" t="str">
            <v>INGENIERIA CIVIL</v>
          </cell>
          <cell r="M148" t="str">
            <v>ADM. SUPERIOR-DIREC. EJECUTIVA</v>
          </cell>
          <cell r="N148"/>
          <cell r="O148"/>
          <cell r="P148"/>
          <cell r="Q148"/>
          <cell r="R148"/>
          <cell r="S148" t="str">
            <v>UNIDAD EJECUTORA PIV-I</v>
          </cell>
        </row>
        <row r="149">
          <cell r="A149"/>
          <cell r="B149" t="str">
            <v>Nuevo</v>
          </cell>
          <cell r="C149"/>
          <cell r="D149" t="str">
            <v>00102010001</v>
          </cell>
          <cell r="E149">
            <v>619</v>
          </cell>
          <cell r="F149" t="str">
            <v>0404045</v>
          </cell>
          <cell r="G149" t="str">
            <v>503528</v>
          </cell>
          <cell r="H149"/>
          <cell r="I149" t="str">
            <v>GERENCIALES</v>
          </cell>
          <cell r="J149" t="str">
            <v>1123</v>
          </cell>
          <cell r="K149" t="str">
            <v>PROF. JEFE SERV. CIVIL 1</v>
          </cell>
          <cell r="L149"/>
          <cell r="M149" t="str">
            <v>ADM. SUPERIOR-AUDITORIA</v>
          </cell>
          <cell r="N149"/>
          <cell r="O149"/>
          <cell r="P149"/>
          <cell r="Q149"/>
          <cell r="S149" t="str">
            <v>AUDITORIA</v>
          </cell>
        </row>
        <row r="150">
          <cell r="A150"/>
          <cell r="B150" t="str">
            <v>Nuevo</v>
          </cell>
          <cell r="C150"/>
          <cell r="D150" t="str">
            <v>00102010001</v>
          </cell>
          <cell r="E150">
            <v>619</v>
          </cell>
          <cell r="F150" t="str">
            <v>0404045</v>
          </cell>
          <cell r="G150" t="str">
            <v>503529</v>
          </cell>
          <cell r="H150"/>
          <cell r="I150" t="str">
            <v>GERENCIALES</v>
          </cell>
          <cell r="J150" t="str">
            <v>1123</v>
          </cell>
          <cell r="K150" t="str">
            <v>PROF. JEFE SERV. CIVIL 1</v>
          </cell>
          <cell r="L150"/>
          <cell r="M150" t="str">
            <v>ADM. SUPERIOR-AUDITORIA</v>
          </cell>
          <cell r="N150"/>
          <cell r="O150"/>
          <cell r="P150"/>
          <cell r="Q150"/>
          <cell r="S150" t="str">
            <v>AUDITORIA</v>
          </cell>
        </row>
        <row r="151">
          <cell r="A151"/>
          <cell r="B151" t="str">
            <v>Nuevo</v>
          </cell>
          <cell r="C151"/>
          <cell r="D151" t="str">
            <v>00102010001</v>
          </cell>
          <cell r="E151">
            <v>619</v>
          </cell>
          <cell r="F151" t="str">
            <v>0404045</v>
          </cell>
          <cell r="G151" t="str">
            <v>503527</v>
          </cell>
          <cell r="H151"/>
          <cell r="I151" t="str">
            <v>GERENCIALES</v>
          </cell>
          <cell r="J151" t="str">
            <v>1123</v>
          </cell>
          <cell r="K151" t="str">
            <v>PROF. JEFE SERV. CIVIL 1</v>
          </cell>
          <cell r="L151"/>
          <cell r="M151" t="str">
            <v>ADM. SUPERIOR-AUDITORIA</v>
          </cell>
          <cell r="N151"/>
          <cell r="O151"/>
          <cell r="P151"/>
          <cell r="Q151"/>
          <cell r="S151" t="str">
            <v>PLANIFICACION INSTITUCIONAL</v>
          </cell>
        </row>
        <row r="152">
          <cell r="A152"/>
          <cell r="B152" t="str">
            <v>Nuevo</v>
          </cell>
          <cell r="C152"/>
          <cell r="D152" t="str">
            <v>00110010001</v>
          </cell>
          <cell r="E152">
            <v>619</v>
          </cell>
          <cell r="F152" t="str">
            <v>0404045</v>
          </cell>
          <cell r="G152" t="str">
            <v>503540</v>
          </cell>
          <cell r="H152"/>
          <cell r="I152" t="str">
            <v>GERENCIALES</v>
          </cell>
          <cell r="J152" t="str">
            <v>1123</v>
          </cell>
          <cell r="K152" t="str">
            <v>PROF. JEFE SERV. CIVIL 1</v>
          </cell>
          <cell r="L152"/>
          <cell r="M152" t="str">
            <v>ADM. SUPERIOR-PLANIFICACION INSTITUCIONAL</v>
          </cell>
          <cell r="N152"/>
          <cell r="O152"/>
          <cell r="P152"/>
          <cell r="Q152"/>
          <cell r="S152" t="str">
            <v>AUDITORIA</v>
          </cell>
        </row>
        <row r="153">
          <cell r="A153"/>
          <cell r="B153" t="str">
            <v>Nuevo</v>
          </cell>
          <cell r="C153"/>
          <cell r="D153" t="str">
            <v>00202010001</v>
          </cell>
          <cell r="E153">
            <v>619</v>
          </cell>
          <cell r="F153" t="str">
            <v>0404045</v>
          </cell>
          <cell r="G153" t="str">
            <v>503604</v>
          </cell>
          <cell r="H153"/>
          <cell r="I153" t="str">
            <v>GERENCIALES</v>
          </cell>
          <cell r="J153" t="str">
            <v>1123</v>
          </cell>
          <cell r="K153" t="str">
            <v>PROF. JEFE SERV. CIVIL 1</v>
          </cell>
          <cell r="L153"/>
          <cell r="M153" t="str">
            <v>CONSERVACION VIAL</v>
          </cell>
          <cell r="N153"/>
          <cell r="O153"/>
          <cell r="P153"/>
          <cell r="Q153"/>
          <cell r="R153"/>
          <cell r="S153" t="str">
            <v>GERENCIA DE CONSERVACION DE VIAS Y PUENTES</v>
          </cell>
        </row>
        <row r="154">
          <cell r="A154"/>
          <cell r="B154" t="str">
            <v>Nuevo</v>
          </cell>
          <cell r="C154"/>
          <cell r="D154" t="str">
            <v>00108010001</v>
          </cell>
          <cell r="E154">
            <v>635</v>
          </cell>
          <cell r="F154" t="str">
            <v>0405046</v>
          </cell>
          <cell r="G154" t="str">
            <v>503562</v>
          </cell>
          <cell r="H154"/>
          <cell r="I154" t="str">
            <v>GERENCIALES</v>
          </cell>
          <cell r="J154" t="str">
            <v>1123</v>
          </cell>
          <cell r="K154" t="str">
            <v>PROF. JEFE SERV. CIVIL 2</v>
          </cell>
          <cell r="L154"/>
          <cell r="M154" t="str">
            <v>ADM. SUPERIOR-GERENCIA ASUNTOS JURIDICOS</v>
          </cell>
          <cell r="N154"/>
          <cell r="O154"/>
          <cell r="P154"/>
          <cell r="Q154"/>
          <cell r="S154" t="str">
            <v>GERENCIA DE GESTION ASUNTOS JURIDICOS</v>
          </cell>
        </row>
        <row r="155">
          <cell r="A155"/>
          <cell r="B155" t="str">
            <v>Nuevo</v>
          </cell>
          <cell r="C155"/>
          <cell r="D155" t="str">
            <v>00110010001</v>
          </cell>
          <cell r="E155">
            <v>635</v>
          </cell>
          <cell r="F155" t="str">
            <v>0405046</v>
          </cell>
          <cell r="G155" t="str">
            <v>503539</v>
          </cell>
          <cell r="H155"/>
          <cell r="I155" t="str">
            <v>GERENCIALES</v>
          </cell>
          <cell r="J155" t="str">
            <v>1123</v>
          </cell>
          <cell r="K155" t="str">
            <v>PROF. JEFE SERV. CIVIL 2</v>
          </cell>
          <cell r="L155"/>
          <cell r="M155" t="str">
            <v>ADM. SUPERIOR-PLANIFICACION INSTITUCIONAL</v>
          </cell>
          <cell r="N155"/>
          <cell r="O155"/>
          <cell r="P155"/>
          <cell r="Q155"/>
          <cell r="S155" t="str">
            <v>PLANIFICACION INSTITUCIONAL</v>
          </cell>
        </row>
        <row r="156">
          <cell r="A156"/>
          <cell r="B156" t="str">
            <v>Nuevo</v>
          </cell>
          <cell r="C156"/>
          <cell r="D156" t="str">
            <v>00203010001</v>
          </cell>
          <cell r="E156">
            <v>635</v>
          </cell>
          <cell r="F156" t="str">
            <v>0405046</v>
          </cell>
          <cell r="G156" t="str">
            <v>503635</v>
          </cell>
          <cell r="H156"/>
          <cell r="I156" t="str">
            <v>GERENCIALES</v>
          </cell>
          <cell r="J156" t="str">
            <v>1123</v>
          </cell>
          <cell r="K156" t="str">
            <v>PROF. JEFE SERV. CIVIL 2</v>
          </cell>
          <cell r="L156"/>
          <cell r="M156" t="str">
            <v>CONSERVACION VIAL-PESOS Y DIMENSIONES</v>
          </cell>
          <cell r="N156"/>
          <cell r="O156"/>
          <cell r="P156"/>
          <cell r="Q156"/>
          <cell r="S156" t="str">
            <v>DEPARTAMENTO DE PESOS Y DIMENSIONES</v>
          </cell>
        </row>
        <row r="157">
          <cell r="A157">
            <v>155806924619</v>
          </cell>
          <cell r="B157" t="str">
            <v>CRUZ ORTIZ FLOR DE MARIA</v>
          </cell>
          <cell r="C157" t="str">
            <v>F</v>
          </cell>
          <cell r="D157" t="str">
            <v>00302010001</v>
          </cell>
          <cell r="E157" t="str">
            <v>001</v>
          </cell>
          <cell r="F157" t="str">
            <v>0101001</v>
          </cell>
          <cell r="G157" t="str">
            <v>015168</v>
          </cell>
          <cell r="H157"/>
          <cell r="I157" t="str">
            <v>OPERATIVOS</v>
          </cell>
          <cell r="J157" t="str">
            <v>9132</v>
          </cell>
          <cell r="K157" t="str">
            <v>MISCELANEO DE SERV. CIVIL 1</v>
          </cell>
          <cell r="L157" t="str">
            <v>LABORES BASICAS DE MANTENIMIENTO</v>
          </cell>
          <cell r="M157" t="str">
            <v>CONSTRUCCION VIAL-OBRAS</v>
          </cell>
          <cell r="N157"/>
          <cell r="O157" t="str">
            <v>INTERINO</v>
          </cell>
          <cell r="P157">
            <v>41091</v>
          </cell>
          <cell r="Q157">
            <v>41274</v>
          </cell>
          <cell r="R157">
            <v>41333</v>
          </cell>
          <cell r="S157" t="str">
            <v>GERENCIA DE CONSTRUCCION DE VIAS Y PUENTES</v>
          </cell>
        </row>
        <row r="158">
          <cell r="A158" t="str">
            <v>0103530854</v>
          </cell>
          <cell r="B158" t="str">
            <v>MOLINA VALVERDE LUIS FERNANDO</v>
          </cell>
          <cell r="C158" t="str">
            <v>M</v>
          </cell>
          <cell r="D158" t="str">
            <v>00107010001</v>
          </cell>
          <cell r="E158" t="str">
            <v>072</v>
          </cell>
          <cell r="F158" t="str">
            <v>0101006</v>
          </cell>
          <cell r="G158" t="str">
            <v>015723</v>
          </cell>
          <cell r="H158"/>
          <cell r="I158" t="str">
            <v>OPERATIVOS</v>
          </cell>
          <cell r="J158" t="str">
            <v>8312</v>
          </cell>
          <cell r="K158" t="str">
            <v>CONDUCTOR DE SERVICIO CIVIL 2</v>
          </cell>
          <cell r="L158" t="str">
            <v>EQUIPO PESADO</v>
          </cell>
          <cell r="M158" t="str">
            <v>ADM. SUPERIOR-DIREC. EJECUTIVA</v>
          </cell>
          <cell r="N158"/>
          <cell r="O158" t="str">
            <v>PROPIEDAD</v>
          </cell>
          <cell r="P158"/>
          <cell r="Q158"/>
          <cell r="S158" t="str">
            <v>GERENCIA DE CONSERVACION DE VIAS Y PUENTES</v>
          </cell>
        </row>
        <row r="159">
          <cell r="A159" t="str">
            <v>0103680076</v>
          </cell>
          <cell r="B159" t="str">
            <v>BONILLA PRADO PABLO</v>
          </cell>
          <cell r="C159" t="str">
            <v>M</v>
          </cell>
          <cell r="D159" t="str">
            <v>00302010001</v>
          </cell>
          <cell r="E159" t="str">
            <v>072</v>
          </cell>
          <cell r="F159" t="str">
            <v>0101006</v>
          </cell>
          <cell r="G159" t="str">
            <v>015637</v>
          </cell>
          <cell r="H159"/>
          <cell r="I159" t="str">
            <v>OPERATIVOS</v>
          </cell>
          <cell r="J159" t="str">
            <v>8312</v>
          </cell>
          <cell r="K159" t="str">
            <v>CONDUCTOR DE SERVICIO CIVIL 2</v>
          </cell>
          <cell r="L159" t="str">
            <v>EQUIPO SEMIPESADO</v>
          </cell>
          <cell r="M159" t="str">
            <v>CONSTRUCCION VIAL-OBRAS</v>
          </cell>
          <cell r="N159"/>
          <cell r="O159" t="str">
            <v>PROPIEDAD</v>
          </cell>
          <cell r="P159"/>
          <cell r="Q159"/>
          <cell r="S159" t="str">
            <v>GERENCIA DE CONSTRUCCION DE VIAS Y PUENTES</v>
          </cell>
        </row>
        <row r="160">
          <cell r="A160" t="str">
            <v>0103870569</v>
          </cell>
          <cell r="B160" t="str">
            <v>LEIVA JIMENEZ MANUEL</v>
          </cell>
          <cell r="C160" t="str">
            <v>M</v>
          </cell>
          <cell r="D160" t="str">
            <v>00302010001</v>
          </cell>
          <cell r="E160" t="str">
            <v>001</v>
          </cell>
          <cell r="F160" t="str">
            <v>0101001</v>
          </cell>
          <cell r="G160" t="str">
            <v>030304</v>
          </cell>
          <cell r="H160"/>
          <cell r="I160" t="str">
            <v>OPERATIVOS</v>
          </cell>
          <cell r="J160" t="str">
            <v>9132</v>
          </cell>
          <cell r="K160" t="str">
            <v>MISCELANEO DE SERV. CIVIL 1</v>
          </cell>
          <cell r="L160" t="str">
            <v>LABORES BASICAS DE MANTENIMIENTO</v>
          </cell>
          <cell r="M160" t="str">
            <v>CONSTRUCCION VIAL-OBRAS</v>
          </cell>
          <cell r="N160"/>
          <cell r="O160" t="str">
            <v>PROPIEDAD</v>
          </cell>
          <cell r="P160"/>
          <cell r="Q160"/>
          <cell r="R160"/>
          <cell r="S160" t="str">
            <v>GERENCIA DE CONSTRUCCION DE VIAS Y PUENTES</v>
          </cell>
        </row>
        <row r="161">
          <cell r="A161" t="str">
            <v>0104730110</v>
          </cell>
          <cell r="B161" t="str">
            <v>ARCE ARIAS MARLO</v>
          </cell>
          <cell r="C161" t="str">
            <v>M</v>
          </cell>
          <cell r="D161" t="str">
            <v>00203010001</v>
          </cell>
          <cell r="E161" t="str">
            <v>072</v>
          </cell>
          <cell r="F161" t="str">
            <v>0102012</v>
          </cell>
          <cell r="G161" t="str">
            <v>012750</v>
          </cell>
          <cell r="H161"/>
          <cell r="I161" t="str">
            <v>OPERATIVOS</v>
          </cell>
          <cell r="J161" t="str">
            <v>8312</v>
          </cell>
          <cell r="K161" t="str">
            <v>OPERADOR DE MAQUINARIA DE SERV. CIVIL 1</v>
          </cell>
          <cell r="L161" t="str">
            <v>EQUIPO SEMIPESADO</v>
          </cell>
          <cell r="M161" t="str">
            <v>CONSERVACION VIAL-PESOS Y DIMENSIONES</v>
          </cell>
          <cell r="N161"/>
          <cell r="O161" t="str">
            <v>PROPIEDAD</v>
          </cell>
          <cell r="P161"/>
          <cell r="Q161"/>
          <cell r="R161"/>
          <cell r="S161" t="str">
            <v>DEPARTAMENTO DE PESOS Y DIMENSIONES</v>
          </cell>
        </row>
        <row r="162">
          <cell r="A162" t="str">
            <v>0104870082</v>
          </cell>
          <cell r="B162" t="str">
            <v>ARAYA LUNA BLANCA ROSA</v>
          </cell>
          <cell r="C162" t="str">
            <v>F</v>
          </cell>
          <cell r="D162" t="str">
            <v>00302010001</v>
          </cell>
          <cell r="E162" t="str">
            <v>001</v>
          </cell>
          <cell r="F162" t="str">
            <v>0101001</v>
          </cell>
          <cell r="G162" t="str">
            <v>013511</v>
          </cell>
          <cell r="H162"/>
          <cell r="I162" t="str">
            <v>OPERATIVOS</v>
          </cell>
          <cell r="J162" t="str">
            <v>9132</v>
          </cell>
          <cell r="K162" t="str">
            <v>MISCELANEO DE SERV. CIVIL 1</v>
          </cell>
          <cell r="L162" t="str">
            <v>LABORES BASICAS DE MANTENIMIENTO</v>
          </cell>
          <cell r="M162" t="str">
            <v>CONSTRUCCION VIAL-OBRAS</v>
          </cell>
          <cell r="N162"/>
          <cell r="O162" t="str">
            <v>PROPIEDAD</v>
          </cell>
          <cell r="P162"/>
          <cell r="Q162"/>
          <cell r="S162" t="str">
            <v>GERENCIA DE CONSTRUCCION DE VIAS Y PUENTES</v>
          </cell>
        </row>
        <row r="163">
          <cell r="A163" t="str">
            <v>0105360975</v>
          </cell>
          <cell r="B163" t="str">
            <v>BENAVIDES LOPEZ CARLOS M.</v>
          </cell>
          <cell r="C163" t="str">
            <v>M</v>
          </cell>
          <cell r="D163" t="str">
            <v>00203010001</v>
          </cell>
          <cell r="E163" t="str">
            <v>072</v>
          </cell>
          <cell r="F163" t="str">
            <v>0102012</v>
          </cell>
          <cell r="G163" t="str">
            <v>016341</v>
          </cell>
          <cell r="H163"/>
          <cell r="I163" t="str">
            <v>OPERATIVOS</v>
          </cell>
          <cell r="J163" t="str">
            <v>8312</v>
          </cell>
          <cell r="K163" t="str">
            <v>OPERADOR DE MAQUINARIA DE SERV. CIVIL 1</v>
          </cell>
          <cell r="L163" t="str">
            <v>EQUIPO SEMIPESADO</v>
          </cell>
          <cell r="M163" t="str">
            <v>CONSERVACION VIAL-PESOS Y DIMENSIONES</v>
          </cell>
          <cell r="N163"/>
          <cell r="O163" t="str">
            <v>PROPIEDAD</v>
          </cell>
          <cell r="P163"/>
          <cell r="Q163"/>
          <cell r="R163"/>
          <cell r="S163" t="str">
            <v>DEPARTAMENTO DE PESOS Y DIMENSIONES</v>
          </cell>
        </row>
        <row r="164">
          <cell r="A164" t="str">
            <v>0108270784</v>
          </cell>
          <cell r="B164" t="str">
            <v>QUESADA OVIEDO YESSENIA</v>
          </cell>
          <cell r="C164" t="str">
            <v>M</v>
          </cell>
          <cell r="D164" t="str">
            <v>00302010001</v>
          </cell>
          <cell r="E164" t="str">
            <v>001</v>
          </cell>
          <cell r="F164" t="str">
            <v>0101001</v>
          </cell>
          <cell r="G164" t="str">
            <v>017080</v>
          </cell>
          <cell r="H164" t="str">
            <v>2009-19</v>
          </cell>
          <cell r="I164" t="str">
            <v>OPERATIVOS</v>
          </cell>
          <cell r="J164" t="str">
            <v>9132</v>
          </cell>
          <cell r="K164" t="str">
            <v>MISCELANEO DE SERV. CIVIL 1</v>
          </cell>
          <cell r="L164" t="str">
            <v>LABORES BASICAS DE MANTENIMIENTO</v>
          </cell>
          <cell r="M164" t="str">
            <v>CONSTRUCCION VIAL-OBRAS</v>
          </cell>
          <cell r="N164"/>
          <cell r="O164" t="str">
            <v>INTERINO</v>
          </cell>
          <cell r="P164"/>
          <cell r="Q164">
            <v>41244</v>
          </cell>
          <cell r="R164">
            <v>41304</v>
          </cell>
          <cell r="S164" t="str">
            <v>GERENCIA DE CONSTRUCCION DE VIAS Y PUENTES</v>
          </cell>
        </row>
        <row r="165">
          <cell r="A165" t="str">
            <v>0110200698</v>
          </cell>
          <cell r="B165" t="str">
            <v>CASTRO COTO ALEXANDER</v>
          </cell>
          <cell r="C165" t="str">
            <v>M</v>
          </cell>
          <cell r="D165" t="str">
            <v>00202010001</v>
          </cell>
          <cell r="E165" t="str">
            <v>052</v>
          </cell>
          <cell r="F165" t="str">
            <v>0101005</v>
          </cell>
          <cell r="G165" t="str">
            <v>011766</v>
          </cell>
          <cell r="H165"/>
          <cell r="I165" t="str">
            <v>OPERATIVOS</v>
          </cell>
          <cell r="J165" t="str">
            <v>8312</v>
          </cell>
          <cell r="K165" t="str">
            <v>CONDUCTOR DE SERV. CIVIL 1</v>
          </cell>
          <cell r="L165" t="str">
            <v>EQUIPO LIVIANO</v>
          </cell>
          <cell r="M165" t="str">
            <v>CONSERVACION VIAL</v>
          </cell>
          <cell r="N165"/>
          <cell r="O165" t="str">
            <v>PROPIEDAD</v>
          </cell>
          <cell r="P165"/>
          <cell r="Q165"/>
          <cell r="R165"/>
          <cell r="S165" t="str">
            <v>GERENCIA DE CONSERVACION DE VIAS Y PUENTES</v>
          </cell>
        </row>
        <row r="166">
          <cell r="A166" t="str">
            <v>0110740909</v>
          </cell>
          <cell r="B166" t="str">
            <v>LEIVA RODRIGUEZ MANUEL EMILIO</v>
          </cell>
          <cell r="C166" t="str">
            <v>M</v>
          </cell>
          <cell r="D166" t="str">
            <v>00401060001</v>
          </cell>
          <cell r="E166" t="str">
            <v>052</v>
          </cell>
          <cell r="F166" t="str">
            <v>0101005</v>
          </cell>
          <cell r="G166" t="str">
            <v>016828</v>
          </cell>
          <cell r="H166"/>
          <cell r="I166" t="str">
            <v>OPERATIVOS</v>
          </cell>
          <cell r="J166" t="str">
            <v>8312</v>
          </cell>
          <cell r="K166" t="str">
            <v>CONDUCTOR DE SERV. CIVIL 1</v>
          </cell>
          <cell r="L166" t="str">
            <v>EQUIPO LIVIANO</v>
          </cell>
          <cell r="M166" t="str">
            <v>OPERAC. E INVERSIONES VIAS DE PEAJE</v>
          </cell>
          <cell r="N166" t="str">
            <v>OFICINAS CENTRALES</v>
          </cell>
          <cell r="O166" t="str">
            <v>PROPIEDAD</v>
          </cell>
          <cell r="P166"/>
          <cell r="Q166"/>
          <cell r="R166"/>
          <cell r="S166" t="str">
            <v>GERENCIA DE CONSTRUCCION DE VIAS Y PUENTES</v>
          </cell>
        </row>
        <row r="167">
          <cell r="A167" t="str">
            <v>0110760179</v>
          </cell>
          <cell r="B167" t="str">
            <v>CARVAJAL FERNANDEZ CARLOS LUIS</v>
          </cell>
          <cell r="C167" t="str">
            <v>M</v>
          </cell>
          <cell r="D167" t="str">
            <v>00108010001</v>
          </cell>
          <cell r="E167" t="str">
            <v>052</v>
          </cell>
          <cell r="F167" t="str">
            <v>0101005</v>
          </cell>
          <cell r="G167" t="str">
            <v>000133</v>
          </cell>
          <cell r="H167"/>
          <cell r="I167" t="str">
            <v>OPERATIVOS</v>
          </cell>
          <cell r="J167" t="str">
            <v>8312</v>
          </cell>
          <cell r="K167" t="str">
            <v>CONDUCTOR DE SERV. CIVIL 1</v>
          </cell>
          <cell r="L167" t="str">
            <v>EQUIPO LIVIANO</v>
          </cell>
          <cell r="M167" t="str">
            <v>ADM. SUPERIOR-GERENCIA ASUNTOS JURIDICOS</v>
          </cell>
          <cell r="N167"/>
          <cell r="O167" t="str">
            <v>PROPIEDAD</v>
          </cell>
          <cell r="P167"/>
          <cell r="Q167"/>
          <cell r="S167" t="str">
            <v>GERENCIA DE GESTION ASUNTOS JURIDICOS</v>
          </cell>
        </row>
        <row r="168">
          <cell r="A168" t="str">
            <v>0110780958</v>
          </cell>
          <cell r="B168" t="str">
            <v>ARCE CASCANTE JORGE DAVID</v>
          </cell>
          <cell r="C168" t="str">
            <v>M</v>
          </cell>
          <cell r="D168" t="str">
            <v>00107010001</v>
          </cell>
          <cell r="E168" t="str">
            <v>052</v>
          </cell>
          <cell r="F168" t="str">
            <v>0101005</v>
          </cell>
          <cell r="G168" t="str">
            <v>008970</v>
          </cell>
          <cell r="H168"/>
          <cell r="I168" t="str">
            <v>OPERATIVOS</v>
          </cell>
          <cell r="J168" t="str">
            <v>8312</v>
          </cell>
          <cell r="K168" t="str">
            <v>CONDUCTOR DE SERV. CIVIL 1</v>
          </cell>
          <cell r="L168" t="str">
            <v>EQUIPO LIVIANO</v>
          </cell>
          <cell r="M168" t="str">
            <v>ADM. SUPERIOR-DIREC. EJECUTIVA</v>
          </cell>
          <cell r="N168"/>
          <cell r="O168" t="str">
            <v>PROPIEDAD</v>
          </cell>
          <cell r="P168"/>
          <cell r="Q168"/>
          <cell r="R168"/>
          <cell r="S168" t="str">
            <v>UNIDAD EJECUTORA PIV-I</v>
          </cell>
        </row>
        <row r="169">
          <cell r="A169" t="str">
            <v>0111310166</v>
          </cell>
          <cell r="B169" t="str">
            <v>MOLINA POLTRONIERI DAVID JOSUE</v>
          </cell>
          <cell r="C169" t="str">
            <v>M</v>
          </cell>
          <cell r="D169" t="str">
            <v>00202010001</v>
          </cell>
          <cell r="E169" t="str">
            <v>001</v>
          </cell>
          <cell r="F169" t="str">
            <v>0101001</v>
          </cell>
          <cell r="G169" t="str">
            <v>030554</v>
          </cell>
          <cell r="H169" t="str">
            <v>2010-16</v>
          </cell>
          <cell r="I169" t="str">
            <v>OPERATIVOS</v>
          </cell>
          <cell r="J169" t="str">
            <v>9132</v>
          </cell>
          <cell r="K169" t="str">
            <v>MISCELANEO DE SERV. CIVIL 1</v>
          </cell>
          <cell r="L169" t="str">
            <v>LABORES BASICAS DE MANTENIMIENTO</v>
          </cell>
          <cell r="M169" t="str">
            <v>CONSERVACION VIAL</v>
          </cell>
          <cell r="N169"/>
          <cell r="O169" t="str">
            <v>INTERINO</v>
          </cell>
          <cell r="P169">
            <v>40802</v>
          </cell>
          <cell r="Q169">
            <v>41229</v>
          </cell>
          <cell r="R169">
            <v>41289</v>
          </cell>
          <cell r="S169" t="str">
            <v>GERENCIA DE CONSERVACION DE VIAS Y PUENTES</v>
          </cell>
        </row>
        <row r="170">
          <cell r="A170" t="str">
            <v>0111560979</v>
          </cell>
          <cell r="B170" t="str">
            <v>HERRERA SANDOVAL LUIS PEDRO</v>
          </cell>
          <cell r="C170" t="str">
            <v>M</v>
          </cell>
          <cell r="D170" t="str">
            <v>00302010001</v>
          </cell>
          <cell r="E170" t="str">
            <v>001</v>
          </cell>
          <cell r="F170" t="str">
            <v>0101001</v>
          </cell>
          <cell r="G170" t="str">
            <v>013425</v>
          </cell>
          <cell r="H170"/>
          <cell r="I170" t="str">
            <v>OPERATIVOS</v>
          </cell>
          <cell r="J170" t="str">
            <v>9132</v>
          </cell>
          <cell r="K170" t="str">
            <v>MISCELANEO DE SERV. CIVIL 1</v>
          </cell>
          <cell r="L170" t="str">
            <v>LABORES BASICAS DE MANTENIMIENTO</v>
          </cell>
          <cell r="M170" t="str">
            <v>CONSTRUCCION VIAL-OBRAS</v>
          </cell>
          <cell r="N170"/>
          <cell r="O170" t="str">
            <v>INTERINO</v>
          </cell>
          <cell r="P170">
            <v>40546</v>
          </cell>
          <cell r="Q170">
            <v>41274</v>
          </cell>
          <cell r="R170">
            <v>41333</v>
          </cell>
          <cell r="S170" t="str">
            <v>GERENCIA DE CONSTRUCCION DE VIAS Y PUENTES</v>
          </cell>
        </row>
        <row r="171">
          <cell r="A171" t="str">
            <v>0111770522</v>
          </cell>
          <cell r="B171" t="str">
            <v>SALAS CAMPOS VICTOR DANIEL</v>
          </cell>
          <cell r="C171" t="str">
            <v>M</v>
          </cell>
          <cell r="D171" t="str">
            <v>00111010001</v>
          </cell>
          <cell r="E171" t="str">
            <v>052</v>
          </cell>
          <cell r="F171" t="str">
            <v>0101005</v>
          </cell>
          <cell r="G171" t="str">
            <v>000134</v>
          </cell>
          <cell r="H171" t="str">
            <v>2008-18</v>
          </cell>
          <cell r="I171" t="str">
            <v>OPERATIVOS</v>
          </cell>
          <cell r="J171" t="str">
            <v>8312</v>
          </cell>
          <cell r="K171" t="str">
            <v>CONDUCTOR DE SERV. CIVIL 1</v>
          </cell>
          <cell r="L171" t="str">
            <v>EQUIPO LIVIANO</v>
          </cell>
          <cell r="M171" t="str">
            <v>ADM. SUPERIOR-SECRETARIA DE ACTAS</v>
          </cell>
          <cell r="N171"/>
          <cell r="O171" t="str">
            <v>INTERINO</v>
          </cell>
          <cell r="P171" t="str">
            <v>02/01/2012</v>
          </cell>
          <cell r="Q171">
            <v>41274</v>
          </cell>
          <cell r="R171">
            <v>41333</v>
          </cell>
          <cell r="S171" t="str">
            <v>SECRETARIA DE ACTAS</v>
          </cell>
        </row>
        <row r="172">
          <cell r="A172" t="str">
            <v>0113640589</v>
          </cell>
          <cell r="B172" t="str">
            <v>HERNANDEZ CALVO LUIS DIEGO</v>
          </cell>
          <cell r="C172" t="str">
            <v>M</v>
          </cell>
          <cell r="D172" t="str">
            <v>00302010001</v>
          </cell>
          <cell r="E172" t="str">
            <v>001</v>
          </cell>
          <cell r="F172" t="str">
            <v>0101001</v>
          </cell>
          <cell r="G172" t="str">
            <v>016305</v>
          </cell>
          <cell r="H172" t="str">
            <v>2008-11</v>
          </cell>
          <cell r="I172" t="str">
            <v>OPERATIVOS</v>
          </cell>
          <cell r="J172" t="str">
            <v>9132</v>
          </cell>
          <cell r="K172" t="str">
            <v>MISCELANEO DE SERV. CIVIL 1</v>
          </cell>
          <cell r="L172" t="str">
            <v>CONSERVACION VIAL</v>
          </cell>
          <cell r="M172" t="str">
            <v>CONSTRUCCION VIAL-OBRAS</v>
          </cell>
          <cell r="N172"/>
          <cell r="O172" t="str">
            <v>INTERINO</v>
          </cell>
          <cell r="P172"/>
          <cell r="Q172">
            <v>41229</v>
          </cell>
          <cell r="R172">
            <v>41289</v>
          </cell>
          <cell r="S172" t="str">
            <v>GERENCIA DE CONSTRUCCION DE VIAS Y PUENTES</v>
          </cell>
        </row>
        <row r="173">
          <cell r="A173" t="str">
            <v>0114790916</v>
          </cell>
          <cell r="B173" t="str">
            <v xml:space="preserve">FALLAS HIDALGO YENDRY DAYANNA </v>
          </cell>
          <cell r="C173" t="str">
            <v>F</v>
          </cell>
          <cell r="D173" t="str">
            <v>00109050001</v>
          </cell>
          <cell r="E173" t="str">
            <v>001</v>
          </cell>
          <cell r="F173" t="str">
            <v>0101001</v>
          </cell>
          <cell r="G173" t="str">
            <v>014964</v>
          </cell>
          <cell r="H173" t="str">
            <v>2009-20</v>
          </cell>
          <cell r="I173" t="str">
            <v>OPERATIVOS</v>
          </cell>
          <cell r="J173" t="str">
            <v>9132</v>
          </cell>
          <cell r="K173" t="str">
            <v>MISCELANEO DE SERV. CIVIL 1</v>
          </cell>
          <cell r="L173" t="str">
            <v>LABORES BASICAS DE MANTENIMIENTO</v>
          </cell>
          <cell r="M173" t="str">
            <v>ADM. SUPERIOR-SERVICIOS GENERALES</v>
          </cell>
          <cell r="N173"/>
          <cell r="O173" t="str">
            <v>INTERINO</v>
          </cell>
          <cell r="P173">
            <v>41122</v>
          </cell>
          <cell r="Q173">
            <v>41244</v>
          </cell>
          <cell r="R173">
            <v>41304</v>
          </cell>
          <cell r="S173" t="str">
            <v>UNIDAD DE SERVICIOS GENERALES</v>
          </cell>
        </row>
        <row r="174">
          <cell r="A174" t="str">
            <v>0203130965</v>
          </cell>
          <cell r="B174" t="str">
            <v>SOLIS MURILLO VICTOR MANUEL</v>
          </cell>
          <cell r="C174" t="str">
            <v>M</v>
          </cell>
          <cell r="D174" t="str">
            <v>00202010001</v>
          </cell>
          <cell r="E174" t="str">
            <v>052</v>
          </cell>
          <cell r="F174" t="str">
            <v>0101005</v>
          </cell>
          <cell r="G174" t="str">
            <v>012022</v>
          </cell>
          <cell r="H174" t="str">
            <v>2010-102</v>
          </cell>
          <cell r="I174" t="str">
            <v>OPERATIVOS</v>
          </cell>
          <cell r="J174" t="str">
            <v>8312</v>
          </cell>
          <cell r="K174" t="str">
            <v>CONDUCTOR DE SERV. CIVIL 1</v>
          </cell>
          <cell r="L174" t="str">
            <v>EQUIPO LIVIANO</v>
          </cell>
          <cell r="M174" t="str">
            <v>CONSERVACION VIAL</v>
          </cell>
          <cell r="N174"/>
          <cell r="O174" t="str">
            <v>INTERINO</v>
          </cell>
          <cell r="P174" t="str">
            <v>03/08/2010</v>
          </cell>
          <cell r="Q174">
            <v>41274</v>
          </cell>
          <cell r="R174">
            <v>41333</v>
          </cell>
          <cell r="S174" t="str">
            <v>GERENCIA DE CONSERVACION DE VIAS Y PUENTES</v>
          </cell>
        </row>
        <row r="175">
          <cell r="A175" t="str">
            <v>0203270854</v>
          </cell>
          <cell r="B175" t="str">
            <v>ROJAS RODRIGUEZ CARLOS</v>
          </cell>
          <cell r="C175" t="str">
            <v>M</v>
          </cell>
          <cell r="D175" t="str">
            <v>00302010001</v>
          </cell>
          <cell r="E175" t="str">
            <v>052</v>
          </cell>
          <cell r="F175" t="str">
            <v>0101005</v>
          </cell>
          <cell r="G175" t="str">
            <v>013605</v>
          </cell>
          <cell r="H175"/>
          <cell r="I175" t="str">
            <v>OPERATIVOS</v>
          </cell>
          <cell r="J175" t="str">
            <v>8312</v>
          </cell>
          <cell r="K175" t="str">
            <v>CONDUCTOR DE SERV. CIVIL 1</v>
          </cell>
          <cell r="L175" t="str">
            <v>EQUIPO LIVIANO</v>
          </cell>
          <cell r="M175" t="str">
            <v>CONSTRUCCION VIAL-OBRAS</v>
          </cell>
          <cell r="N175"/>
          <cell r="O175" t="str">
            <v>PROPIEDAD</v>
          </cell>
          <cell r="P175"/>
          <cell r="Q175"/>
          <cell r="R175"/>
          <cell r="S175" t="str">
            <v>GERENCIA DE CONSTRUCCION DE VIAS Y PUENTES</v>
          </cell>
        </row>
        <row r="176">
          <cell r="A176" t="str">
            <v>0203420207</v>
          </cell>
          <cell r="B176" t="str">
            <v>BARBOZA VALVERDE WILLIAM</v>
          </cell>
          <cell r="C176" t="str">
            <v>M</v>
          </cell>
          <cell r="D176" t="str">
            <v>00302010001</v>
          </cell>
          <cell r="E176" t="str">
            <v>052</v>
          </cell>
          <cell r="F176" t="str">
            <v>0101005</v>
          </cell>
          <cell r="G176" t="str">
            <v>017351</v>
          </cell>
          <cell r="H176" t="str">
            <v>2010-109</v>
          </cell>
          <cell r="I176" t="str">
            <v>OPERATIVOS</v>
          </cell>
          <cell r="J176" t="str">
            <v>8312</v>
          </cell>
          <cell r="K176" t="str">
            <v>CONDUCTOR DE SERV. CIVIL 1</v>
          </cell>
          <cell r="L176" t="str">
            <v>EQUIPO LIVIANO</v>
          </cell>
          <cell r="M176" t="str">
            <v>CONSTRUCCION VIAL-OBRAS</v>
          </cell>
          <cell r="N176"/>
          <cell r="O176" t="str">
            <v>INTERINO</v>
          </cell>
          <cell r="P176"/>
          <cell r="Q176">
            <v>41229</v>
          </cell>
          <cell r="R176">
            <v>41289</v>
          </cell>
          <cell r="S176" t="str">
            <v>GERENCIA DE CONSTRUCCION DE VIAS Y PUENTES</v>
          </cell>
        </row>
        <row r="177">
          <cell r="A177" t="str">
            <v>0204410585</v>
          </cell>
          <cell r="B177" t="str">
            <v>ROJAS SEGURA MARCO VINICIO</v>
          </cell>
          <cell r="C177" t="str">
            <v>M</v>
          </cell>
          <cell r="D177" t="str">
            <v>00302010001</v>
          </cell>
          <cell r="E177" t="str">
            <v>052</v>
          </cell>
          <cell r="F177" t="str">
            <v>0101005</v>
          </cell>
          <cell r="G177" t="str">
            <v>011742</v>
          </cell>
          <cell r="H177"/>
          <cell r="I177" t="str">
            <v>OPERATIVOS</v>
          </cell>
          <cell r="J177" t="str">
            <v>8312</v>
          </cell>
          <cell r="K177" t="str">
            <v>CONDUCTOR DE SERV. CIVIL 1</v>
          </cell>
          <cell r="L177" t="str">
            <v>EQUIPO LIVIANO</v>
          </cell>
          <cell r="M177" t="str">
            <v>CONSTRUCCION VIAL-OBRAS</v>
          </cell>
          <cell r="N177"/>
          <cell r="O177" t="str">
            <v>PROPIEDAD</v>
          </cell>
          <cell r="P177"/>
          <cell r="Q177"/>
          <cell r="S177" t="str">
            <v>GERENCIA DE CONSTRUCCION DE VIAS Y PUENTES</v>
          </cell>
        </row>
        <row r="178">
          <cell r="A178" t="str">
            <v>0301980888</v>
          </cell>
          <cell r="B178" t="str">
            <v>MARIN AGUILAR HARRY ALBERTO</v>
          </cell>
          <cell r="C178" t="str">
            <v>M</v>
          </cell>
          <cell r="D178" t="str">
            <v>00109050001</v>
          </cell>
          <cell r="E178" t="str">
            <v>052</v>
          </cell>
          <cell r="F178" t="str">
            <v>0101005</v>
          </cell>
          <cell r="G178" t="str">
            <v>016936</v>
          </cell>
          <cell r="H178"/>
          <cell r="I178" t="str">
            <v>OPERATIVOS</v>
          </cell>
          <cell r="J178" t="str">
            <v>8312</v>
          </cell>
          <cell r="K178" t="str">
            <v>CONDUCTOR DE SERV. CIVIL 1</v>
          </cell>
          <cell r="L178" t="str">
            <v>EQUIPO LIVIANO</v>
          </cell>
          <cell r="M178" t="str">
            <v>ADM. SUPERIOR-SERVICIOS GENERALES</v>
          </cell>
          <cell r="N178"/>
          <cell r="O178" t="str">
            <v>PROPIEDAD</v>
          </cell>
          <cell r="P178"/>
          <cell r="Q178"/>
          <cell r="R178"/>
          <cell r="S178" t="str">
            <v>UNIDAD DE SERVICIOS GENERALES</v>
          </cell>
        </row>
        <row r="179">
          <cell r="A179" t="str">
            <v>0302140442</v>
          </cell>
          <cell r="B179" t="str">
            <v>ANGULO CARTIN MARIO GERAR</v>
          </cell>
          <cell r="C179" t="str">
            <v>M</v>
          </cell>
          <cell r="D179" t="str">
            <v>00302010001</v>
          </cell>
          <cell r="E179" t="str">
            <v>052</v>
          </cell>
          <cell r="F179" t="str">
            <v>0101005</v>
          </cell>
          <cell r="G179" t="str">
            <v>014089</v>
          </cell>
          <cell r="H179" t="str">
            <v>2010-56</v>
          </cell>
          <cell r="I179" t="str">
            <v>OPERATIVOS</v>
          </cell>
          <cell r="J179" t="str">
            <v>8312</v>
          </cell>
          <cell r="K179" t="str">
            <v>CONDUCTOR DE SERV. CIVIL 1</v>
          </cell>
          <cell r="L179" t="str">
            <v>EQUIPO LIVIANO</v>
          </cell>
          <cell r="M179" t="str">
            <v>CONSTRUCCION VIAL-OBRAS</v>
          </cell>
          <cell r="N179"/>
          <cell r="O179" t="str">
            <v>ASC. INTERINO</v>
          </cell>
          <cell r="P179"/>
          <cell r="Q179">
            <v>41274</v>
          </cell>
          <cell r="R179">
            <v>41333</v>
          </cell>
          <cell r="S179" t="str">
            <v>GERENCIA DE CONSTRUCCION DE VIAS Y PUENTES</v>
          </cell>
        </row>
        <row r="180">
          <cell r="A180" t="str">
            <v>0302180642</v>
          </cell>
          <cell r="B180" t="str">
            <v>FERNANDEZ ANGULO OLMAN R.</v>
          </cell>
          <cell r="C180" t="str">
            <v>M</v>
          </cell>
          <cell r="D180" t="str">
            <v>00302010001</v>
          </cell>
          <cell r="E180" t="str">
            <v>072</v>
          </cell>
          <cell r="F180" t="str">
            <v>0102012</v>
          </cell>
          <cell r="G180" t="str">
            <v>012860</v>
          </cell>
          <cell r="H180"/>
          <cell r="I180" t="str">
            <v>OPERATIVOS</v>
          </cell>
          <cell r="J180" t="str">
            <v>8312</v>
          </cell>
          <cell r="K180" t="str">
            <v>OPERADOR DE MAQUINARIA DE SERV. CIVIL 1</v>
          </cell>
          <cell r="L180" t="str">
            <v>EQUIPO SEMIPESADO</v>
          </cell>
          <cell r="M180" t="str">
            <v>CONSTRUCCION VIAL-OBRAS</v>
          </cell>
          <cell r="N180"/>
          <cell r="O180" t="str">
            <v>PROPIEDAD</v>
          </cell>
          <cell r="P180"/>
          <cell r="Q180"/>
          <cell r="S180" t="str">
            <v>GERENCIA DE CONSTRUCCION DE VIAS Y PUENTES</v>
          </cell>
        </row>
        <row r="181">
          <cell r="A181" t="str">
            <v>0302430677</v>
          </cell>
          <cell r="B181" t="str">
            <v>SOLANO VEGA ALEXIS</v>
          </cell>
          <cell r="C181" t="str">
            <v>M</v>
          </cell>
          <cell r="D181" t="str">
            <v>00109020001</v>
          </cell>
          <cell r="E181" t="str">
            <v>052</v>
          </cell>
          <cell r="F181" t="str">
            <v>0101005</v>
          </cell>
          <cell r="G181" t="str">
            <v>000135</v>
          </cell>
          <cell r="H181"/>
          <cell r="I181" t="str">
            <v>OPERATIVOS</v>
          </cell>
          <cell r="J181" t="str">
            <v>8312</v>
          </cell>
          <cell r="K181" t="str">
            <v>CONDUCTOR DE SERV. CIVIL 1</v>
          </cell>
          <cell r="L181" t="str">
            <v>EQUIPO LIVIANO</v>
          </cell>
          <cell r="M181" t="str">
            <v>ADM. SUPERIOR-DIRECCION FINANZAS</v>
          </cell>
          <cell r="N181"/>
          <cell r="O181" t="str">
            <v>PROPIEDAD</v>
          </cell>
          <cell r="P181"/>
          <cell r="Q181"/>
          <cell r="S181" t="str">
            <v>DIRECCION DE FINANZAS</v>
          </cell>
        </row>
        <row r="182">
          <cell r="A182" t="str">
            <v>0401640146</v>
          </cell>
          <cell r="B182" t="str">
            <v>OVIEDO SEGURA CARLOS FRANCISCO</v>
          </cell>
          <cell r="C182" t="str">
            <v>M</v>
          </cell>
          <cell r="D182" t="str">
            <v>00203010001</v>
          </cell>
          <cell r="E182" t="str">
            <v>052</v>
          </cell>
          <cell r="F182" t="str">
            <v>0101005</v>
          </cell>
          <cell r="G182" t="str">
            <v>012031</v>
          </cell>
          <cell r="H182"/>
          <cell r="I182" t="str">
            <v>OPERATIVOS</v>
          </cell>
          <cell r="J182" t="str">
            <v>8312</v>
          </cell>
          <cell r="K182" t="str">
            <v>CONDUCTOR DE SERV. CIVIL 1</v>
          </cell>
          <cell r="L182" t="str">
            <v>EQUIPO LIVIANO</v>
          </cell>
          <cell r="M182" t="str">
            <v>CONSERVACION VIAL-PESOS Y DIMENSIONES</v>
          </cell>
          <cell r="N182"/>
          <cell r="O182" t="str">
            <v>PROPIEDAD</v>
          </cell>
          <cell r="P182"/>
          <cell r="Q182"/>
          <cell r="R182"/>
          <cell r="S182" t="str">
            <v>DEPARTAMENTO DE PESOS Y DIMENSIONES</v>
          </cell>
        </row>
        <row r="183">
          <cell r="A183" t="str">
            <v>0501550947</v>
          </cell>
          <cell r="B183" t="str">
            <v>MORAGA CASCANTE JOSE PABLO</v>
          </cell>
          <cell r="C183" t="str">
            <v>M</v>
          </cell>
          <cell r="D183" t="str">
            <v>00203010001</v>
          </cell>
          <cell r="E183" t="str">
            <v>038</v>
          </cell>
          <cell r="F183" t="str">
            <v>0102002</v>
          </cell>
          <cell r="G183" t="str">
            <v>095952</v>
          </cell>
          <cell r="H183"/>
          <cell r="I183" t="str">
            <v>OPERATIVOS</v>
          </cell>
          <cell r="J183" t="str">
            <v>9132</v>
          </cell>
          <cell r="K183" t="str">
            <v>MISCELANEO DE SERV. CIVIL 2</v>
          </cell>
          <cell r="L183" t="str">
            <v>LABORES BASICAS DE MANTENIMIENTO</v>
          </cell>
          <cell r="M183" t="str">
            <v>CONSERVACION VIAL-PESOS Y DIMENSIONES</v>
          </cell>
          <cell r="N183"/>
          <cell r="O183" t="str">
            <v>PROPIEDAD</v>
          </cell>
          <cell r="P183"/>
          <cell r="Q183"/>
          <cell r="R183"/>
          <cell r="S183" t="str">
            <v>DEPARTAMENTO DE PESOS Y DIMENSIONES</v>
          </cell>
        </row>
        <row r="184">
          <cell r="A184" t="str">
            <v>0501730771</v>
          </cell>
          <cell r="B184" t="str">
            <v>CARRILLO TORU/O ANGEL PABLO</v>
          </cell>
          <cell r="C184" t="str">
            <v>M</v>
          </cell>
          <cell r="D184" t="str">
            <v>00203010001</v>
          </cell>
          <cell r="E184" t="str">
            <v>038</v>
          </cell>
          <cell r="F184" t="str">
            <v>0102002</v>
          </cell>
          <cell r="G184" t="str">
            <v>095956</v>
          </cell>
          <cell r="H184"/>
          <cell r="I184" t="str">
            <v>OPERATIVOS</v>
          </cell>
          <cell r="J184" t="str">
            <v>9132</v>
          </cell>
          <cell r="K184" t="str">
            <v>MISCELANEO DE SERV. CIVIL 2</v>
          </cell>
          <cell r="L184" t="str">
            <v>LABORES BASICAS DE MANTENIMIENTO</v>
          </cell>
          <cell r="M184" t="str">
            <v>CONSERVACION VIAL-PESOS Y DIMENSIONES</v>
          </cell>
          <cell r="N184"/>
          <cell r="O184" t="str">
            <v>PROPIEDAD</v>
          </cell>
          <cell r="P184"/>
          <cell r="Q184"/>
          <cell r="R184"/>
          <cell r="S184" t="str">
            <v>DEPARTAMENTO DE PESOS Y DIMENSIONES</v>
          </cell>
        </row>
        <row r="185">
          <cell r="A185" t="str">
            <v>0501900530</v>
          </cell>
          <cell r="B185" t="str">
            <v>RUIZ MORAGA RAMON LAZARO</v>
          </cell>
          <cell r="C185" t="str">
            <v>M</v>
          </cell>
          <cell r="D185" t="str">
            <v>00203010001</v>
          </cell>
          <cell r="E185" t="str">
            <v>038</v>
          </cell>
          <cell r="F185" t="str">
            <v>0102002</v>
          </cell>
          <cell r="G185" t="str">
            <v>013981</v>
          </cell>
          <cell r="H185" t="str">
            <v>2008-21</v>
          </cell>
          <cell r="I185" t="str">
            <v>OPERATIVOS</v>
          </cell>
          <cell r="J185" t="str">
            <v>9132</v>
          </cell>
          <cell r="K185" t="str">
            <v>MISCELANEO DE SERV. CIVIL 2</v>
          </cell>
          <cell r="L185" t="str">
            <v>LABORES BASICAS DE MANTENIMIENTO</v>
          </cell>
          <cell r="M185" t="str">
            <v>CONSERVACION VIAL-PESOS Y DIMENSIONES</v>
          </cell>
          <cell r="N185"/>
          <cell r="O185" t="str">
            <v>INTERINO</v>
          </cell>
          <cell r="P185"/>
          <cell r="Q185">
            <v>41274</v>
          </cell>
          <cell r="R185">
            <v>41333</v>
          </cell>
          <cell r="S185" t="str">
            <v>DEPARTAMENTO DE PESOS Y DIMENSIONES</v>
          </cell>
        </row>
        <row r="186">
          <cell r="A186" t="str">
            <v>0502050629</v>
          </cell>
          <cell r="B186" t="str">
            <v>MURILLO HURTADO MARINELA</v>
          </cell>
          <cell r="C186" t="str">
            <v>F</v>
          </cell>
          <cell r="D186" t="str">
            <v>00203010001</v>
          </cell>
          <cell r="E186" t="str">
            <v>001</v>
          </cell>
          <cell r="F186" t="str">
            <v>0101001</v>
          </cell>
          <cell r="G186" t="str">
            <v>095960</v>
          </cell>
          <cell r="H186" t="str">
            <v>2011-32</v>
          </cell>
          <cell r="I186" t="str">
            <v>OPERATIVOS</v>
          </cell>
          <cell r="J186" t="str">
            <v>9132</v>
          </cell>
          <cell r="K186" t="str">
            <v>MISCELANEO DE SERV. CIVIL 1</v>
          </cell>
          <cell r="L186" t="str">
            <v>LABORES BASICAS DE MANTENIMIENTO</v>
          </cell>
          <cell r="M186" t="str">
            <v>CONSERVACION VIAL-PESOS Y DIMENSIONES</v>
          </cell>
          <cell r="N186"/>
          <cell r="O186" t="str">
            <v>INTERINO</v>
          </cell>
          <cell r="P186" t="str">
            <v>01/09/2011</v>
          </cell>
          <cell r="Q186">
            <v>41274</v>
          </cell>
          <cell r="R186">
            <v>41333</v>
          </cell>
          <cell r="S186" t="str">
            <v>DEPARTAMENTO DE EJECUCION PRESUPUESTARIA</v>
          </cell>
        </row>
        <row r="187">
          <cell r="A187" t="str">
            <v>0600670830</v>
          </cell>
          <cell r="B187" t="str">
            <v>VILLALOBOS MOLINA EDUARDO</v>
          </cell>
          <cell r="C187" t="str">
            <v>M</v>
          </cell>
          <cell r="D187" t="str">
            <v>00302010001</v>
          </cell>
          <cell r="E187" t="str">
            <v>052</v>
          </cell>
          <cell r="F187" t="str">
            <v>0101005</v>
          </cell>
          <cell r="G187" t="str">
            <v>030280</v>
          </cell>
          <cell r="H187" t="str">
            <v>2008-06</v>
          </cell>
          <cell r="I187" t="str">
            <v>OPERATIVOS</v>
          </cell>
          <cell r="J187" t="str">
            <v>8312</v>
          </cell>
          <cell r="K187" t="str">
            <v>CONDUCTOR DE SERV. CIVIL 1</v>
          </cell>
          <cell r="L187" t="str">
            <v>EQUIPO LIVIANO</v>
          </cell>
          <cell r="M187" t="str">
            <v>CONSTRUCCION VIAL-OBRAS</v>
          </cell>
          <cell r="N187"/>
          <cell r="O187" t="str">
            <v>ASC. INTERINO</v>
          </cell>
          <cell r="P187"/>
          <cell r="Q187">
            <v>41274</v>
          </cell>
          <cell r="R187">
            <v>41320</v>
          </cell>
          <cell r="S187" t="str">
            <v>GERENCIA DE CONSTRUCCION DE VIAS Y PUENTES</v>
          </cell>
        </row>
        <row r="188">
          <cell r="A188" t="str">
            <v>0601081110</v>
          </cell>
          <cell r="B188" t="str">
            <v>VILLALOBOS REYES GERARDO</v>
          </cell>
          <cell r="C188" t="str">
            <v>M</v>
          </cell>
          <cell r="D188" t="str">
            <v>00203010001</v>
          </cell>
          <cell r="E188" t="str">
            <v>038</v>
          </cell>
          <cell r="F188" t="str">
            <v>0102002</v>
          </cell>
          <cell r="G188" t="str">
            <v>095955</v>
          </cell>
          <cell r="H188"/>
          <cell r="I188" t="str">
            <v>OPERATIVOS</v>
          </cell>
          <cell r="J188" t="str">
            <v>9132</v>
          </cell>
          <cell r="K188" t="str">
            <v>MISCELANEO DE SERV. CIVIL 2</v>
          </cell>
          <cell r="L188" t="str">
            <v>LABORES BASICAS DE MANTENIMIENTO</v>
          </cell>
          <cell r="M188" t="str">
            <v>CONSERVACION VIAL-PESOS Y DIMENSIONES</v>
          </cell>
          <cell r="N188"/>
          <cell r="O188" t="str">
            <v>PROPIEDAD</v>
          </cell>
          <cell r="P188"/>
          <cell r="Q188"/>
          <cell r="R188"/>
          <cell r="S188" t="str">
            <v>DEPARTAMENTO DE PESOS Y DIMENSIONES</v>
          </cell>
        </row>
        <row r="189">
          <cell r="A189" t="str">
            <v>0601320774</v>
          </cell>
          <cell r="B189" t="str">
            <v>QUESADA OVIEDO SHIRLEY MA</v>
          </cell>
          <cell r="C189" t="str">
            <v>F</v>
          </cell>
          <cell r="D189" t="str">
            <v>00302010001</v>
          </cell>
          <cell r="E189" t="str">
            <v>001</v>
          </cell>
          <cell r="F189" t="str">
            <v>0101001</v>
          </cell>
          <cell r="G189" t="str">
            <v>016487</v>
          </cell>
          <cell r="H189"/>
          <cell r="I189" t="str">
            <v>OPERATIVOS</v>
          </cell>
          <cell r="J189" t="str">
            <v>9132</v>
          </cell>
          <cell r="K189" t="str">
            <v>MISCELANEO DE SERV. CIVIL 1</v>
          </cell>
          <cell r="L189" t="str">
            <v>LABORES BASICAS DE MANTENIMIENTO</v>
          </cell>
          <cell r="M189" t="str">
            <v>CONSTRUCCION VIAL-OBRAS</v>
          </cell>
          <cell r="N189"/>
          <cell r="O189" t="str">
            <v>PROPIEDAD</v>
          </cell>
          <cell r="P189"/>
          <cell r="Q189"/>
          <cell r="S189" t="str">
            <v>GERENCIA DE CONSTRUCCION DE VIAS Y PUENTES</v>
          </cell>
        </row>
        <row r="190">
          <cell r="A190" t="str">
            <v>0601340762</v>
          </cell>
          <cell r="B190" t="str">
            <v>MONGE QUIROS GERARDO</v>
          </cell>
          <cell r="C190" t="str">
            <v>M</v>
          </cell>
          <cell r="D190" t="str">
            <v>00109050001</v>
          </cell>
          <cell r="E190" t="str">
            <v>052</v>
          </cell>
          <cell r="F190" t="str">
            <v>0101005</v>
          </cell>
          <cell r="G190" t="str">
            <v>019570</v>
          </cell>
          <cell r="H190"/>
          <cell r="I190" t="str">
            <v>OPERATIVOS</v>
          </cell>
          <cell r="J190" t="str">
            <v>8312</v>
          </cell>
          <cell r="K190" t="str">
            <v>CONDUCTOR DE SERV. CIVIL 1</v>
          </cell>
          <cell r="L190" t="str">
            <v>EQUIPO LIVIANO</v>
          </cell>
          <cell r="M190" t="str">
            <v>ADM. SUPERIOR-SERVICIOS GENERALES</v>
          </cell>
          <cell r="N190"/>
          <cell r="O190" t="str">
            <v>PROPIEDAD</v>
          </cell>
          <cell r="P190"/>
          <cell r="Q190"/>
          <cell r="R190"/>
          <cell r="S190" t="str">
            <v>UNIDAD DE SERVICIOS GENERALES</v>
          </cell>
        </row>
        <row r="191">
          <cell r="A191" t="str">
            <v>0601510412</v>
          </cell>
          <cell r="B191" t="str">
            <v>ZAMORA JAEN ROBERTO</v>
          </cell>
          <cell r="C191" t="str">
            <v>M</v>
          </cell>
          <cell r="D191" t="str">
            <v>00203010001</v>
          </cell>
          <cell r="E191" t="str">
            <v>038</v>
          </cell>
          <cell r="F191" t="str">
            <v>0102002</v>
          </cell>
          <cell r="G191" t="str">
            <v>014003</v>
          </cell>
          <cell r="H191"/>
          <cell r="I191" t="str">
            <v>OPERATIVOS</v>
          </cell>
          <cell r="J191" t="str">
            <v>9132</v>
          </cell>
          <cell r="K191" t="str">
            <v>MISCELANEO DE SERV. CIVIL 2</v>
          </cell>
          <cell r="L191" t="str">
            <v>LABORES BASICAS DE MANTENIMIENTO</v>
          </cell>
          <cell r="M191" t="str">
            <v>CONSERVACION VIAL-PESOS Y DIMENSIONES</v>
          </cell>
          <cell r="N191"/>
          <cell r="O191" t="str">
            <v>PROPIEDAD</v>
          </cell>
          <cell r="P191"/>
          <cell r="Q191"/>
          <cell r="R191"/>
          <cell r="S191" t="str">
            <v>DEPARTAMENTO DE PESOS Y DIMENSIONES</v>
          </cell>
        </row>
        <row r="192">
          <cell r="A192" t="str">
            <v>0602010907</v>
          </cell>
          <cell r="B192" t="str">
            <v>MENDEZ TORRES DIDIER</v>
          </cell>
          <cell r="C192" t="str">
            <v>M</v>
          </cell>
          <cell r="D192" t="str">
            <v>00401060001</v>
          </cell>
          <cell r="E192" t="str">
            <v>052</v>
          </cell>
          <cell r="F192" t="str">
            <v>0101005</v>
          </cell>
          <cell r="G192" t="str">
            <v>009033</v>
          </cell>
          <cell r="H192"/>
          <cell r="I192" t="str">
            <v>OPERATIVOS</v>
          </cell>
          <cell r="J192" t="str">
            <v>8312</v>
          </cell>
          <cell r="K192" t="str">
            <v>CONDUCTOR DE SERV. CIVIL 1</v>
          </cell>
          <cell r="L192" t="str">
            <v>EQUIPO LIVIANO</v>
          </cell>
          <cell r="M192" t="str">
            <v>OPERAC. E INVERSIONES VIAS DE PEAJE</v>
          </cell>
          <cell r="N192" t="str">
            <v>OFICINAS CENTRALES</v>
          </cell>
          <cell r="O192" t="str">
            <v>PROPIEDAD</v>
          </cell>
          <cell r="P192"/>
          <cell r="Q192"/>
          <cell r="R192"/>
          <cell r="S192" t="str">
            <v>DEPARTAMENTO DE PEAJES</v>
          </cell>
        </row>
        <row r="193">
          <cell r="A193" t="str">
            <v>0700550339</v>
          </cell>
          <cell r="B193" t="str">
            <v>HERNANDEZ ESCOBAR MARCOS</v>
          </cell>
          <cell r="C193" t="str">
            <v>M</v>
          </cell>
          <cell r="D193" t="str">
            <v>00203010001</v>
          </cell>
          <cell r="E193" t="str">
            <v>038</v>
          </cell>
          <cell r="F193" t="str">
            <v>0102002</v>
          </cell>
          <cell r="G193" t="str">
            <v>014002</v>
          </cell>
          <cell r="H193"/>
          <cell r="I193" t="str">
            <v>OPERATIVOS</v>
          </cell>
          <cell r="J193" t="str">
            <v>9132</v>
          </cell>
          <cell r="K193" t="str">
            <v>MISCELANEO DE SERV. CIVIL 2</v>
          </cell>
          <cell r="L193" t="str">
            <v>LABORES BASICAS DE MANTENIMIENTO</v>
          </cell>
          <cell r="M193" t="str">
            <v>CONSERVACION VIAL-PESOS Y DIMENSIONES</v>
          </cell>
          <cell r="N193"/>
          <cell r="O193" t="str">
            <v>PROPIEDAD</v>
          </cell>
          <cell r="P193"/>
          <cell r="Q193"/>
          <cell r="R193"/>
          <cell r="S193" t="str">
            <v>DEPARTAMENTO DE PESOS Y DIMENSIONES</v>
          </cell>
        </row>
        <row r="194">
          <cell r="A194" t="str">
            <v>0700910347</v>
          </cell>
          <cell r="B194" t="str">
            <v>ESQUIVEL AGÜERO AMARILDO</v>
          </cell>
          <cell r="C194" t="str">
            <v>M</v>
          </cell>
          <cell r="D194" t="str">
            <v>00302010001</v>
          </cell>
          <cell r="E194" t="str">
            <v>052</v>
          </cell>
          <cell r="F194" t="str">
            <v>0101005</v>
          </cell>
          <cell r="G194" t="str">
            <v>011796</v>
          </cell>
          <cell r="H194"/>
          <cell r="I194" t="str">
            <v>OPERATIVOS</v>
          </cell>
          <cell r="J194" t="str">
            <v>8312</v>
          </cell>
          <cell r="K194" t="str">
            <v>CONDUCTOR DE SERV. CIVIL 1</v>
          </cell>
          <cell r="L194" t="str">
            <v>EQUIPO LIVIANO</v>
          </cell>
          <cell r="M194" t="str">
            <v>CONSTRUCCION VIAL-OBRAS</v>
          </cell>
          <cell r="N194"/>
          <cell r="O194" t="str">
            <v>PROPIEDAD</v>
          </cell>
          <cell r="P194"/>
          <cell r="Q194"/>
          <cell r="R194"/>
          <cell r="S194" t="str">
            <v>GERENCIA DE CONSTRUCCION DE VIAS Y PUENTES</v>
          </cell>
        </row>
        <row r="195">
          <cell r="A195" t="str">
            <v>0900600711</v>
          </cell>
          <cell r="B195" t="str">
            <v>QUESADA GUZMAN BLAS JOSE</v>
          </cell>
          <cell r="C195" t="str">
            <v>M</v>
          </cell>
          <cell r="D195" t="str">
            <v>00203010001</v>
          </cell>
          <cell r="E195" t="str">
            <v>052</v>
          </cell>
          <cell r="F195" t="str">
            <v>0101005</v>
          </cell>
          <cell r="G195" t="str">
            <v>011918</v>
          </cell>
          <cell r="H195"/>
          <cell r="I195" t="str">
            <v>OPERATIVOS</v>
          </cell>
          <cell r="J195" t="str">
            <v>5159</v>
          </cell>
          <cell r="K195" t="str">
            <v>OFICIAL DE SEGURIDAD DE SERV. CIVIL 1</v>
          </cell>
          <cell r="L195" t="str">
            <v>n/a</v>
          </cell>
          <cell r="M195" t="str">
            <v>CONSERVACION VIAL-PESOS Y DIMENSIONES</v>
          </cell>
          <cell r="N195"/>
          <cell r="O195" t="str">
            <v>PROPIEDAD</v>
          </cell>
          <cell r="P195"/>
          <cell r="Q195"/>
          <cell r="R195"/>
          <cell r="S195" t="str">
            <v>DEPARTAMENTO DE PESOS Y DIMENSIONES</v>
          </cell>
        </row>
        <row r="196">
          <cell r="A196"/>
          <cell r="B196" t="str">
            <v>VACANTE</v>
          </cell>
          <cell r="C196"/>
          <cell r="D196" t="str">
            <v>00202010001</v>
          </cell>
          <cell r="E196" t="str">
            <v>052</v>
          </cell>
          <cell r="F196" t="str">
            <v>0101005</v>
          </cell>
          <cell r="G196" t="str">
            <v>015675</v>
          </cell>
          <cell r="H196"/>
          <cell r="I196" t="str">
            <v>OPERATIVOS</v>
          </cell>
          <cell r="J196" t="str">
            <v>8312</v>
          </cell>
          <cell r="K196" t="str">
            <v>CONDUCTOR DE SERV. CIVIL 1</v>
          </cell>
          <cell r="L196" t="str">
            <v>EQUIPO LIVIANO</v>
          </cell>
          <cell r="M196" t="str">
            <v>CONSERVACION VIAL</v>
          </cell>
          <cell r="N196"/>
          <cell r="O196"/>
          <cell r="P196"/>
          <cell r="Q196"/>
          <cell r="R196"/>
          <cell r="S196" t="str">
            <v>GERENCIA DE CONSERVACION DE VIAS Y PUENTES</v>
          </cell>
        </row>
        <row r="197">
          <cell r="A197"/>
          <cell r="B197" t="str">
            <v>VACANTE</v>
          </cell>
          <cell r="C197"/>
          <cell r="D197" t="str">
            <v>00303010001</v>
          </cell>
          <cell r="E197" t="str">
            <v>052</v>
          </cell>
          <cell r="F197" t="str">
            <v>0101005</v>
          </cell>
          <cell r="G197" t="str">
            <v>013757</v>
          </cell>
          <cell r="H197"/>
          <cell r="I197" t="str">
            <v>OPERATIVOS</v>
          </cell>
          <cell r="J197" t="str">
            <v>8312</v>
          </cell>
          <cell r="K197" t="str">
            <v>CONDUCTOR DE SERV. CIVIL 1</v>
          </cell>
          <cell r="L197" t="str">
            <v>EQUIPO LIVIANO</v>
          </cell>
          <cell r="M197" t="str">
            <v>CONSTRUCCION VIAL-INGENIERIA</v>
          </cell>
          <cell r="N197"/>
          <cell r="O197"/>
          <cell r="P197"/>
          <cell r="Q197"/>
          <cell r="S197"/>
        </row>
        <row r="198">
          <cell r="A198"/>
          <cell r="B198" t="str">
            <v>VACANTE</v>
          </cell>
          <cell r="C198"/>
          <cell r="D198" t="str">
            <v>00302010001</v>
          </cell>
          <cell r="E198" t="str">
            <v>072</v>
          </cell>
          <cell r="F198" t="str">
            <v>0101006</v>
          </cell>
          <cell r="G198" t="str">
            <v>015730</v>
          </cell>
          <cell r="H198"/>
          <cell r="I198" t="str">
            <v>OPERATIVOS</v>
          </cell>
          <cell r="J198" t="str">
            <v>8312</v>
          </cell>
          <cell r="K198" t="str">
            <v>CONDUCTOR DE SERVICIO CIVIL 2</v>
          </cell>
          <cell r="L198" t="str">
            <v>EQUIPO SEMIPESADO</v>
          </cell>
          <cell r="M198" t="str">
            <v>CONSTRUCCION VIAL-OBRAS</v>
          </cell>
          <cell r="N198"/>
          <cell r="O198"/>
          <cell r="P198"/>
          <cell r="Q198"/>
          <cell r="S198" t="str">
            <v>GERENCIA DE CONSTRUCCION DE VIAS Y PUENTES</v>
          </cell>
        </row>
        <row r="199">
          <cell r="A199"/>
          <cell r="B199" t="str">
            <v>VACANTE</v>
          </cell>
          <cell r="C199"/>
          <cell r="D199" t="str">
            <v>00203010001</v>
          </cell>
          <cell r="E199" t="str">
            <v>038</v>
          </cell>
          <cell r="F199" t="str">
            <v>0102002</v>
          </cell>
          <cell r="G199" t="str">
            <v>011898</v>
          </cell>
          <cell r="H199"/>
          <cell r="I199" t="str">
            <v>OPERATIVOS</v>
          </cell>
          <cell r="J199" t="str">
            <v>9132</v>
          </cell>
          <cell r="K199" t="str">
            <v>MISCELANEO DE SERV. CIVIL 2</v>
          </cell>
          <cell r="L199" t="str">
            <v>LABORES BASICAS DE MANTENIMIENTO</v>
          </cell>
          <cell r="M199" t="str">
            <v>CONSERVACION VIAL-PESOS Y DIMENSIONES</v>
          </cell>
          <cell r="N199"/>
          <cell r="O199"/>
          <cell r="P199"/>
          <cell r="Q199"/>
          <cell r="R199"/>
          <cell r="S199" t="str">
            <v>DEPARTAMENTO DE PESOS Y DIMENSIONES</v>
          </cell>
        </row>
        <row r="200">
          <cell r="A200"/>
          <cell r="B200" t="str">
            <v>VACANTE</v>
          </cell>
          <cell r="C200"/>
          <cell r="D200" t="str">
            <v>00203010001</v>
          </cell>
          <cell r="E200" t="str">
            <v>038</v>
          </cell>
          <cell r="F200" t="str">
            <v>0102002</v>
          </cell>
          <cell r="G200" t="str">
            <v>013988</v>
          </cell>
          <cell r="H200"/>
          <cell r="I200" t="str">
            <v>OPERATIVOS</v>
          </cell>
          <cell r="J200" t="str">
            <v>9132</v>
          </cell>
          <cell r="K200" t="str">
            <v>MISCELANEO DE SERV. CIVIL 2</v>
          </cell>
          <cell r="L200" t="str">
            <v>LABORES BASICAS DE MANTENIMIENTO</v>
          </cell>
          <cell r="M200" t="str">
            <v>CONSERVACION VIAL-PESOS Y DIMENSIONES</v>
          </cell>
          <cell r="N200"/>
          <cell r="O200"/>
          <cell r="P200"/>
          <cell r="Q200"/>
          <cell r="R200"/>
          <cell r="S200" t="str">
            <v>GERENCIA DE CONSTRUCCION DE VIAS Y PUENTES</v>
          </cell>
        </row>
        <row r="201">
          <cell r="A201"/>
          <cell r="B201" t="str">
            <v>VACANTE</v>
          </cell>
          <cell r="C201"/>
          <cell r="D201" t="str">
            <v>00203010001</v>
          </cell>
          <cell r="E201" t="str">
            <v>072</v>
          </cell>
          <cell r="F201" t="str">
            <v>0102012</v>
          </cell>
          <cell r="G201" t="str">
            <v>015051</v>
          </cell>
          <cell r="H201"/>
          <cell r="I201" t="str">
            <v>OPERATIVOS</v>
          </cell>
          <cell r="J201" t="str">
            <v>8312</v>
          </cell>
          <cell r="K201" t="str">
            <v>OPERADOR DE MAQUINARIA DE SERV. CIVIL 1</v>
          </cell>
          <cell r="L201" t="str">
            <v>EQUIPO PESADO</v>
          </cell>
          <cell r="M201" t="str">
            <v>CONSERVACION VIAL-PESOS Y DIMENSIONES</v>
          </cell>
          <cell r="N201"/>
          <cell r="O201"/>
          <cell r="P201"/>
          <cell r="Q201"/>
          <cell r="R201"/>
          <cell r="S201" t="str">
            <v>DEPARTAMENTO DE PESOS Y DIMENSIONES</v>
          </cell>
        </row>
        <row r="202">
          <cell r="A202" t="str">
            <v>0104460495</v>
          </cell>
          <cell r="B202" t="str">
            <v>VARGAS KARLSON ORLANDO</v>
          </cell>
          <cell r="C202" t="str">
            <v>M</v>
          </cell>
          <cell r="D202" t="str">
            <v>00302010001</v>
          </cell>
          <cell r="E202" t="str">
            <v>595</v>
          </cell>
          <cell r="F202" t="str">
            <v>0404044</v>
          </cell>
          <cell r="G202" t="str">
            <v>503634</v>
          </cell>
          <cell r="H202"/>
          <cell r="I202" t="str">
            <v>PROFESIONAL</v>
          </cell>
          <cell r="J202" t="str">
            <v>2142</v>
          </cell>
          <cell r="K202" t="str">
            <v>PROF. SERV. CIVIL 3</v>
          </cell>
          <cell r="L202" t="str">
            <v>INGENIERIA CIVIL</v>
          </cell>
          <cell r="M202" t="str">
            <v>CONSTRUCCION VIAL-OBRAS</v>
          </cell>
          <cell r="N202"/>
          <cell r="O202" t="str">
            <v>PROPIEDAD</v>
          </cell>
          <cell r="P202"/>
          <cell r="Q202"/>
          <cell r="R202"/>
          <cell r="S202" t="str">
            <v>GERENCIA DE CONSTRUCCION DE VIAS Y PUENTES</v>
          </cell>
        </row>
        <row r="203">
          <cell r="A203" t="str">
            <v>0104680961</v>
          </cell>
          <cell r="B203" t="str">
            <v>VARGAS CAMACHO LEDA MAYELA</v>
          </cell>
          <cell r="C203" t="str">
            <v>F</v>
          </cell>
          <cell r="D203" t="str">
            <v>00109020002</v>
          </cell>
          <cell r="E203" t="str">
            <v>595</v>
          </cell>
          <cell r="F203" t="str">
            <v>0404044</v>
          </cell>
          <cell r="G203" t="str">
            <v>000139</v>
          </cell>
          <cell r="H203"/>
          <cell r="I203" t="str">
            <v>PROFESIONAL</v>
          </cell>
          <cell r="J203" t="str">
            <v>2413</v>
          </cell>
          <cell r="K203" t="str">
            <v>PROF. SERV. CIVIL 3</v>
          </cell>
          <cell r="L203" t="str">
            <v>ADMINISTRACION-NEGOCIOS</v>
          </cell>
          <cell r="M203" t="str">
            <v>ADM. SUPERIOR-CONTABILIDAD</v>
          </cell>
          <cell r="N203"/>
          <cell r="O203" t="str">
            <v>PROPIEDAD</v>
          </cell>
          <cell r="P203"/>
          <cell r="Q203"/>
          <cell r="R203"/>
          <cell r="S203" t="str">
            <v>DEPARTAMENTO DE CONTABILIDAD</v>
          </cell>
        </row>
        <row r="204">
          <cell r="A204" t="str">
            <v>0104700338</v>
          </cell>
          <cell r="B204" t="str">
            <v>CORTES OVIEDO ANA GHISELLE</v>
          </cell>
          <cell r="C204" t="str">
            <v>F</v>
          </cell>
          <cell r="D204" t="str">
            <v>00109020003</v>
          </cell>
          <cell r="E204" t="str">
            <v>570</v>
          </cell>
          <cell r="F204" t="str">
            <v>0404043</v>
          </cell>
          <cell r="G204" t="str">
            <v>015789</v>
          </cell>
          <cell r="H204"/>
          <cell r="I204" t="str">
            <v>PROFESIONAL</v>
          </cell>
          <cell r="J204" t="str">
            <v>2413</v>
          </cell>
          <cell r="K204" t="str">
            <v>PROF. SERV. CIVIL 2</v>
          </cell>
          <cell r="L204" t="str">
            <v>ADMINISTRACION-GENERALISTA</v>
          </cell>
          <cell r="M204" t="str">
            <v>ADM. SUPERIOR-EJEC. PRESUPUESTARIA</v>
          </cell>
          <cell r="N204"/>
          <cell r="O204" t="str">
            <v>PROPIEDAD</v>
          </cell>
          <cell r="P204"/>
          <cell r="Q204"/>
          <cell r="R204"/>
          <cell r="S204" t="str">
            <v>DEPARTAMENTO DE EJECUCION PRESUPUESTARIA</v>
          </cell>
        </row>
        <row r="205">
          <cell r="A205" t="str">
            <v>0104870931</v>
          </cell>
          <cell r="B205" t="str">
            <v>SALAZAR CAMPOS HENRY</v>
          </cell>
          <cell r="C205" t="str">
            <v>M</v>
          </cell>
          <cell r="D205" t="str">
            <v>00106010001</v>
          </cell>
          <cell r="E205" t="str">
            <v>595</v>
          </cell>
          <cell r="F205" t="str">
            <v>0404065</v>
          </cell>
          <cell r="G205" t="str">
            <v>503531</v>
          </cell>
          <cell r="H205" t="str">
            <v>2010-60</v>
          </cell>
          <cell r="I205" t="str">
            <v>PROFESIONAL</v>
          </cell>
          <cell r="J205" t="str">
            <v>2131</v>
          </cell>
          <cell r="K205" t="str">
            <v>PROFESIONAL INFORMATICA 3</v>
          </cell>
          <cell r="L205" t="str">
            <v>INFORMATICA Y COMPUTACION</v>
          </cell>
          <cell r="M205" t="str">
            <v>ADM. SUPERIOR-DIRECCION TECNOLOGIAS DE LA INFORMACION</v>
          </cell>
          <cell r="N205" t="str">
            <v>DIRECCION TECNOLOGIAS DE LA INFORMACION</v>
          </cell>
          <cell r="O205" t="str">
            <v>ASC. INTERINO</v>
          </cell>
          <cell r="P205"/>
          <cell r="Q205">
            <v>41259</v>
          </cell>
          <cell r="R205">
            <v>41320</v>
          </cell>
          <cell r="S205" t="str">
            <v xml:space="preserve">DIRECCION DE TECNOLOGIAS DE LA INFORMACION </v>
          </cell>
        </row>
        <row r="206">
          <cell r="A206" t="str">
            <v>0105170811</v>
          </cell>
          <cell r="B206" t="str">
            <v>CARVAJAL SEGURA ROCIO</v>
          </cell>
          <cell r="C206" t="str">
            <v>F</v>
          </cell>
          <cell r="D206" t="str">
            <v>00202010001</v>
          </cell>
          <cell r="E206" t="str">
            <v>595</v>
          </cell>
          <cell r="F206" t="str">
            <v>0404044</v>
          </cell>
          <cell r="G206" t="str">
            <v>000111</v>
          </cell>
          <cell r="H206"/>
          <cell r="I206" t="str">
            <v>PROFESIONAL</v>
          </cell>
          <cell r="J206" t="str">
            <v>2421</v>
          </cell>
          <cell r="K206" t="str">
            <v>PROF. SERV. CIVIL 3</v>
          </cell>
          <cell r="L206" t="str">
            <v>DERECHO</v>
          </cell>
          <cell r="M206" t="str">
            <v>CONSERVACION VIAL</v>
          </cell>
          <cell r="N206"/>
          <cell r="O206" t="str">
            <v>PROPIEDAD</v>
          </cell>
          <cell r="P206"/>
          <cell r="Q206"/>
          <cell r="R206"/>
          <cell r="S206" t="str">
            <v>GERENCIA DE CONSTRUCCION DE VIAS Y PUENTES</v>
          </cell>
        </row>
        <row r="207">
          <cell r="A207" t="str">
            <v>0105180466</v>
          </cell>
          <cell r="B207" t="str">
            <v>ZUÑIGA FALLAS HUGO ALFARO</v>
          </cell>
          <cell r="C207" t="str">
            <v>M</v>
          </cell>
          <cell r="D207" t="str">
            <v>00202010001</v>
          </cell>
          <cell r="E207" t="str">
            <v>595</v>
          </cell>
          <cell r="F207" t="str">
            <v>0404044</v>
          </cell>
          <cell r="G207" t="str">
            <v>503607</v>
          </cell>
          <cell r="H207"/>
          <cell r="I207" t="str">
            <v>PROFESIONAL</v>
          </cell>
          <cell r="J207" t="str">
            <v>2142</v>
          </cell>
          <cell r="K207" t="str">
            <v>PROF. SERV. CIVIL 3</v>
          </cell>
          <cell r="L207" t="str">
            <v>INGENIERIA CIVIL</v>
          </cell>
          <cell r="M207" t="str">
            <v>CONSERVACION VIAL</v>
          </cell>
          <cell r="N207"/>
          <cell r="O207" t="str">
            <v>ASC. INTERINO</v>
          </cell>
          <cell r="P207">
            <v>40360</v>
          </cell>
          <cell r="Q207">
            <v>41274</v>
          </cell>
          <cell r="R207">
            <v>41320</v>
          </cell>
          <cell r="S207" t="str">
            <v>GERENCIA DE CONSERVACION DE VIAS Y PUENTES</v>
          </cell>
        </row>
        <row r="208">
          <cell r="A208" t="str">
            <v>0105230166</v>
          </cell>
          <cell r="B208" t="str">
            <v>CALDERON CHINCHILLA BLANCA</v>
          </cell>
          <cell r="C208" t="str">
            <v>F</v>
          </cell>
          <cell r="D208" t="str">
            <v>00102010001</v>
          </cell>
          <cell r="E208" t="str">
            <v>595</v>
          </cell>
          <cell r="F208" t="str">
            <v>0404044</v>
          </cell>
          <cell r="G208" t="str">
            <v>000127</v>
          </cell>
          <cell r="H208"/>
          <cell r="I208" t="str">
            <v>PROFESIONAL</v>
          </cell>
          <cell r="J208" t="str">
            <v>2413</v>
          </cell>
          <cell r="K208" t="str">
            <v>PROF. SERV. CIVIL 3</v>
          </cell>
          <cell r="L208" t="str">
            <v>ADMINISTRACION-NEGOCIOS</v>
          </cell>
          <cell r="M208" t="str">
            <v>ADM. SUPERIOR-AUDITORIA</v>
          </cell>
          <cell r="N208"/>
          <cell r="O208" t="str">
            <v>PROPIEDAD</v>
          </cell>
          <cell r="P208"/>
          <cell r="Q208"/>
          <cell r="S208" t="str">
            <v>AUDITORIA</v>
          </cell>
        </row>
        <row r="209">
          <cell r="A209" t="str">
            <v>0105340896</v>
          </cell>
          <cell r="B209" t="str">
            <v>CALVO UGALDE GIGI</v>
          </cell>
          <cell r="C209" t="str">
            <v>F</v>
          </cell>
          <cell r="D209" t="str">
            <v>00109030001</v>
          </cell>
          <cell r="E209" t="str">
            <v>595</v>
          </cell>
          <cell r="F209" t="str">
            <v>0404044</v>
          </cell>
          <cell r="G209" t="str">
            <v>008996</v>
          </cell>
          <cell r="H209"/>
          <cell r="I209" t="str">
            <v>PROFESIONAL</v>
          </cell>
          <cell r="J209" t="str">
            <v>2413</v>
          </cell>
          <cell r="K209" t="str">
            <v>PROF. SERV. CIVIL 3</v>
          </cell>
          <cell r="L209" t="str">
            <v>ADMINISTRACION-GENERALISTA</v>
          </cell>
          <cell r="M209" t="str">
            <v>ADM. SUPERIOR-PROVEEDURIA</v>
          </cell>
          <cell r="N209"/>
          <cell r="O209" t="str">
            <v>PROPIEDAD</v>
          </cell>
          <cell r="P209"/>
          <cell r="Q209"/>
          <cell r="R209"/>
          <cell r="S209" t="str">
            <v>DIRECCION DE PROVEEDURIA</v>
          </cell>
        </row>
        <row r="210">
          <cell r="A210" t="str">
            <v>0105500362</v>
          </cell>
          <cell r="B210" t="str">
            <v>MIRANDA CHAVES ANA CECILIA</v>
          </cell>
          <cell r="C210" t="str">
            <v>F</v>
          </cell>
          <cell r="D210" t="str">
            <v>00105010001</v>
          </cell>
          <cell r="E210" t="str">
            <v>570</v>
          </cell>
          <cell r="F210" t="str">
            <v>0404043</v>
          </cell>
          <cell r="G210" t="str">
            <v>503546</v>
          </cell>
          <cell r="H210"/>
          <cell r="I210" t="str">
            <v>PROFESIONAL</v>
          </cell>
          <cell r="J210" t="str">
            <v>2412</v>
          </cell>
          <cell r="K210" t="str">
            <v>PROF. SERV. CIVIL 2</v>
          </cell>
          <cell r="L210" t="str">
            <v>ADMINISTRACION-RECURSOS HUMANOS</v>
          </cell>
          <cell r="M210" t="str">
            <v>ADM. SUPERIOR-DIRECCION GESTION DEL RECURSO HUMANO</v>
          </cell>
          <cell r="N210"/>
          <cell r="O210" t="str">
            <v>PROPIEDAD</v>
          </cell>
          <cell r="P210"/>
          <cell r="Q210"/>
          <cell r="S210" t="str">
            <v>DIRECCION DE GESTION DEL RECURSO HUMANO</v>
          </cell>
        </row>
        <row r="211">
          <cell r="A211" t="str">
            <v>0105530123</v>
          </cell>
          <cell r="B211" t="str">
            <v>MENDOZA BARLETTA DIEGO</v>
          </cell>
          <cell r="C211" t="str">
            <v>M</v>
          </cell>
          <cell r="D211" t="str">
            <v>00303010001</v>
          </cell>
          <cell r="E211" t="str">
            <v>509</v>
          </cell>
          <cell r="F211" t="str">
            <v>0402039</v>
          </cell>
          <cell r="G211" t="str">
            <v>073052</v>
          </cell>
          <cell r="H211"/>
          <cell r="I211" t="str">
            <v>PROFESIONAL</v>
          </cell>
          <cell r="J211" t="str">
            <v>2142</v>
          </cell>
          <cell r="K211" t="str">
            <v>PROF. BACHILLER JEFE 2</v>
          </cell>
          <cell r="L211" t="str">
            <v>CONSERVACION VIAL</v>
          </cell>
          <cell r="M211" t="str">
            <v>CONSTRUCCION VIAL-INGENIERIA</v>
          </cell>
          <cell r="N211"/>
          <cell r="O211" t="str">
            <v>PROPIEDAD</v>
          </cell>
          <cell r="P211"/>
          <cell r="Q211"/>
          <cell r="R211"/>
          <cell r="S211" t="str">
            <v>GERENCIA DE CONSERVACION DE VIAS Y PUENTES</v>
          </cell>
        </row>
        <row r="212">
          <cell r="A212" t="str">
            <v>0105560248</v>
          </cell>
          <cell r="B212" t="str">
            <v>LOPEZ MEJIA MARIA DE LOS ANGELES</v>
          </cell>
          <cell r="C212" t="str">
            <v>F</v>
          </cell>
          <cell r="D212" t="str">
            <v>00110010001</v>
          </cell>
          <cell r="E212" t="str">
            <v>595</v>
          </cell>
          <cell r="F212" t="str">
            <v>0404044</v>
          </cell>
          <cell r="G212" t="str">
            <v>503544</v>
          </cell>
          <cell r="H212"/>
          <cell r="I212" t="str">
            <v>PROFESIONAL</v>
          </cell>
          <cell r="J212" t="str">
            <v>2413</v>
          </cell>
          <cell r="K212" t="str">
            <v>PROF. SERV. CIVIL 3</v>
          </cell>
          <cell r="L212" t="str">
            <v>ADMINISTRACION DE NEGOCIOS</v>
          </cell>
          <cell r="M212" t="str">
            <v>ADM. SUPERIOR-PLANIFICACION INSTITUCIONAL</v>
          </cell>
          <cell r="N212"/>
          <cell r="O212" t="str">
            <v>PROPIEDAD</v>
          </cell>
          <cell r="P212"/>
          <cell r="Q212"/>
          <cell r="R212"/>
          <cell r="S212" t="str">
            <v>PLANIFICACION INSTITUCIONAL</v>
          </cell>
        </row>
        <row r="213">
          <cell r="A213" t="str">
            <v>0105620138</v>
          </cell>
          <cell r="B213" t="str">
            <v>GUTIERREZ MONTERO MELVIN</v>
          </cell>
          <cell r="C213" t="str">
            <v>M</v>
          </cell>
          <cell r="D213" t="str">
            <v>00110010001</v>
          </cell>
          <cell r="E213" t="str">
            <v>595</v>
          </cell>
          <cell r="F213" t="str">
            <v>0404044</v>
          </cell>
          <cell r="G213" t="str">
            <v>503543</v>
          </cell>
          <cell r="H213"/>
          <cell r="I213" t="str">
            <v>PROFESIONAL</v>
          </cell>
          <cell r="J213" t="str">
            <v>2147</v>
          </cell>
          <cell r="K213" t="str">
            <v>PROF. SERV. CIVIL 3</v>
          </cell>
          <cell r="L213" t="str">
            <v>INGENIERIA INDUSTRIAL</v>
          </cell>
          <cell r="M213" t="str">
            <v>ADM. SUPERIOR-PLANIFICACION INSTITUCIONAL</v>
          </cell>
          <cell r="N213"/>
          <cell r="O213" t="str">
            <v>PROPIEDAD</v>
          </cell>
          <cell r="P213">
            <v>41155</v>
          </cell>
          <cell r="Q213"/>
          <cell r="R213"/>
          <cell r="S213" t="str">
            <v>PLANIFICACION INSTITUCIONAL</v>
          </cell>
        </row>
        <row r="214">
          <cell r="A214" t="str">
            <v>0105810492</v>
          </cell>
          <cell r="B214" t="str">
            <v>VEGA CASTRO LUIS FERNANDO</v>
          </cell>
          <cell r="C214" t="str">
            <v>M</v>
          </cell>
          <cell r="D214" t="str">
            <v>00303010001</v>
          </cell>
          <cell r="E214" t="str">
            <v>595</v>
          </cell>
          <cell r="F214" t="str">
            <v>0404044</v>
          </cell>
          <cell r="G214" t="str">
            <v>000138</v>
          </cell>
          <cell r="H214"/>
          <cell r="I214" t="str">
            <v>PROFESIONAL</v>
          </cell>
          <cell r="J214" t="str">
            <v>2142</v>
          </cell>
          <cell r="K214" t="str">
            <v>PROF. SERV. CIVIL 3</v>
          </cell>
          <cell r="L214" t="str">
            <v>INGENIERIA CIVIL</v>
          </cell>
          <cell r="M214" t="str">
            <v>CONSTRUCCION VIAL-INGENIERIA</v>
          </cell>
          <cell r="N214"/>
          <cell r="O214" t="str">
            <v>PROPIEDAD</v>
          </cell>
          <cell r="P214"/>
          <cell r="Q214"/>
          <cell r="S214" t="str">
            <v>GERENCIA DE CONTRATACION VIAL</v>
          </cell>
        </row>
        <row r="215">
          <cell r="A215" t="str">
            <v>0105810886</v>
          </cell>
          <cell r="B215" t="str">
            <v>SERRANO PEREZ LUZ MARINA</v>
          </cell>
          <cell r="C215" t="str">
            <v>F</v>
          </cell>
          <cell r="D215" t="str">
            <v>00109020003</v>
          </cell>
          <cell r="E215" t="str">
            <v>595</v>
          </cell>
          <cell r="F215" t="str">
            <v>0404044</v>
          </cell>
          <cell r="G215" t="str">
            <v>000140</v>
          </cell>
          <cell r="H215"/>
          <cell r="I215" t="str">
            <v>PROFESIONAL</v>
          </cell>
          <cell r="J215" t="str">
            <v>2413</v>
          </cell>
          <cell r="K215" t="str">
            <v>PROF. SERV. CIVIL 3</v>
          </cell>
          <cell r="L215" t="str">
            <v>ADMINISTRACION-NEGOCIOS</v>
          </cell>
          <cell r="M215" t="str">
            <v>ADM. SUPERIOR-EJEC. PRESUPUESTARIA</v>
          </cell>
          <cell r="N215"/>
          <cell r="O215" t="str">
            <v>PROPIEDAD</v>
          </cell>
          <cell r="P215"/>
          <cell r="Q215"/>
          <cell r="S215" t="str">
            <v>DEPARTAMENTO DE EJECUCION PRESUPUESTARIA</v>
          </cell>
        </row>
        <row r="216">
          <cell r="A216" t="str">
            <v>0105880813</v>
          </cell>
          <cell r="B216" t="str">
            <v>SANDOVAL BERMUDEZ CAROL</v>
          </cell>
          <cell r="C216" t="str">
            <v>M</v>
          </cell>
          <cell r="D216" t="str">
            <v>00109020002</v>
          </cell>
          <cell r="E216" t="str">
            <v>595</v>
          </cell>
          <cell r="F216" t="str">
            <v>0404044</v>
          </cell>
          <cell r="G216" t="str">
            <v>503559</v>
          </cell>
          <cell r="H216"/>
          <cell r="I216" t="str">
            <v>PROFESIONAL</v>
          </cell>
          <cell r="J216" t="str">
            <v>2413</v>
          </cell>
          <cell r="K216" t="str">
            <v>PROF. SERV. CIVIL 3</v>
          </cell>
          <cell r="L216" t="str">
            <v>ADMINISTRACION-GENERALISTA</v>
          </cell>
          <cell r="M216" t="str">
            <v>ADM. SUPERIOR-CONTABILIDAD</v>
          </cell>
          <cell r="N216"/>
          <cell r="O216" t="str">
            <v>PROPIEDAD</v>
          </cell>
          <cell r="P216">
            <v>40725</v>
          </cell>
          <cell r="Q216"/>
          <cell r="S216" t="str">
            <v>DEPARTAMENTO DE CONTABILIDAD</v>
          </cell>
        </row>
        <row r="217">
          <cell r="A217" t="str">
            <v>0105910028</v>
          </cell>
          <cell r="B217" t="str">
            <v>MONTANARO CHACON JOSE HUGO</v>
          </cell>
          <cell r="C217" t="str">
            <v>M</v>
          </cell>
          <cell r="D217" t="str">
            <v>00109020003</v>
          </cell>
          <cell r="E217" t="str">
            <v>467</v>
          </cell>
          <cell r="F217" t="str">
            <v>0401041</v>
          </cell>
          <cell r="G217" t="str">
            <v>012045</v>
          </cell>
          <cell r="H217" t="str">
            <v>2010-97</v>
          </cell>
          <cell r="I217" t="str">
            <v>PROFESIONAL</v>
          </cell>
          <cell r="J217" t="str">
            <v>2413</v>
          </cell>
          <cell r="K217" t="str">
            <v>PROF. SERV. CIVIL 1 GRUPO A</v>
          </cell>
          <cell r="L217" t="str">
            <v>ADMINISTRACION-NEGOCIOS</v>
          </cell>
          <cell r="M217" t="str">
            <v>ADM. SUPERIOR-EJEC. PRESUPUESTARIA</v>
          </cell>
          <cell r="N217"/>
          <cell r="O217" t="str">
            <v>INTERINO</v>
          </cell>
          <cell r="P217">
            <v>40360</v>
          </cell>
          <cell r="Q217">
            <v>41274</v>
          </cell>
          <cell r="R217">
            <v>41333</v>
          </cell>
          <cell r="S217" t="str">
            <v>DEPARTAMENTO DE EJECUCION PRESUPUESTARIA</v>
          </cell>
        </row>
        <row r="218">
          <cell r="A218" t="str">
            <v>0105940840</v>
          </cell>
          <cell r="B218" t="str">
            <v>FALLAS RAMIREZ OLGA MARTHA</v>
          </cell>
          <cell r="C218" t="str">
            <v>F</v>
          </cell>
          <cell r="D218" t="str">
            <v>00108010001</v>
          </cell>
          <cell r="E218" t="str">
            <v>595</v>
          </cell>
          <cell r="F218" t="str">
            <v>0404044</v>
          </cell>
          <cell r="G218" t="str">
            <v>030218</v>
          </cell>
          <cell r="H218"/>
          <cell r="I218" t="str">
            <v>PROFESIONAL</v>
          </cell>
          <cell r="J218" t="str">
            <v>2421</v>
          </cell>
          <cell r="K218" t="str">
            <v>PROF. SERV. CIVIL 3</v>
          </cell>
          <cell r="L218" t="str">
            <v>DERECHO</v>
          </cell>
          <cell r="M218" t="str">
            <v>ADM. SUPERIOR-GERENCIA ASUNTOS JURIDICOS</v>
          </cell>
          <cell r="N218"/>
          <cell r="O218" t="str">
            <v>ASC. INTERINO</v>
          </cell>
          <cell r="P218"/>
          <cell r="Q218">
            <v>41274</v>
          </cell>
          <cell r="R218">
            <v>41333</v>
          </cell>
          <cell r="S218" t="str">
            <v>GERENCIA DE GESTION ASUNTOS JURIDICOS</v>
          </cell>
        </row>
        <row r="219">
          <cell r="A219" t="str">
            <v>0106090173</v>
          </cell>
          <cell r="B219" t="str">
            <v>INNECKEN JIMENEZ ALEXANDER</v>
          </cell>
          <cell r="C219" t="str">
            <v>M</v>
          </cell>
          <cell r="D219" t="str">
            <v>00401050001</v>
          </cell>
          <cell r="E219" t="str">
            <v>570</v>
          </cell>
          <cell r="F219" t="str">
            <v>0404043</v>
          </cell>
          <cell r="G219" t="str">
            <v>012342</v>
          </cell>
          <cell r="H219"/>
          <cell r="I219" t="str">
            <v>PROFESIONAL</v>
          </cell>
          <cell r="J219" t="str">
            <v>2413</v>
          </cell>
          <cell r="K219" t="str">
            <v>PROF. SERV. CIVIL 2</v>
          </cell>
          <cell r="L219" t="str">
            <v>ADMINISTRACION-GENERALISTA</v>
          </cell>
          <cell r="M219" t="str">
            <v>OPERAC. E INVERSIONES VIAS DE PEAJE</v>
          </cell>
          <cell r="N219" t="str">
            <v>PEAJE NARANJO</v>
          </cell>
          <cell r="O219" t="str">
            <v>PROPIEDAD</v>
          </cell>
          <cell r="P219"/>
          <cell r="Q219"/>
          <cell r="R219"/>
          <cell r="S219" t="str">
            <v>DEPARTAMENTO DE PEAJES</v>
          </cell>
        </row>
        <row r="220">
          <cell r="A220" t="str">
            <v>0106330183</v>
          </cell>
          <cell r="B220" t="str">
            <v>CASTILLO FALLAS RICARDO ALBERTO</v>
          </cell>
          <cell r="C220" t="str">
            <v>M</v>
          </cell>
          <cell r="D220" t="str">
            <v>00401060001</v>
          </cell>
          <cell r="E220" t="str">
            <v>467</v>
          </cell>
          <cell r="F220" t="str">
            <v>0401041</v>
          </cell>
          <cell r="G220" t="str">
            <v>500149</v>
          </cell>
          <cell r="H220" t="str">
            <v>2008-20</v>
          </cell>
          <cell r="I220" t="str">
            <v>PROFESIONAL</v>
          </cell>
          <cell r="J220" t="str">
            <v>2413</v>
          </cell>
          <cell r="K220" t="str">
            <v>PROF. SERV. CIVIL 1 GRUPO A</v>
          </cell>
          <cell r="L220" t="str">
            <v>ADMINISTRACION-GENERALISTA</v>
          </cell>
          <cell r="M220" t="str">
            <v>OPERAC. E INVERSIONES VIAS DE PEAJE</v>
          </cell>
          <cell r="N220" t="str">
            <v>OFICINAS CENTRALES</v>
          </cell>
          <cell r="O220" t="str">
            <v>INTERINO</v>
          </cell>
          <cell r="P220"/>
          <cell r="Q220">
            <v>41274</v>
          </cell>
          <cell r="R220">
            <v>41333</v>
          </cell>
          <cell r="S220" t="str">
            <v>DEPARTAMENTO DE PEAJES</v>
          </cell>
        </row>
        <row r="221">
          <cell r="A221" t="str">
            <v>0106360799</v>
          </cell>
          <cell r="B221" t="str">
            <v>MORA JIMENEZ EDUARDO</v>
          </cell>
          <cell r="C221" t="str">
            <v>M</v>
          </cell>
          <cell r="D221" t="str">
            <v>00303010001</v>
          </cell>
          <cell r="E221" t="str">
            <v>595</v>
          </cell>
          <cell r="F221" t="str">
            <v>0404044</v>
          </cell>
          <cell r="G221" t="str">
            <v>046660</v>
          </cell>
          <cell r="H221"/>
          <cell r="I221" t="str">
            <v>PROFESIONAL</v>
          </cell>
          <cell r="J221" t="str">
            <v>2142</v>
          </cell>
          <cell r="K221" t="str">
            <v>PROF. SERV. CIVIL 3</v>
          </cell>
          <cell r="L221" t="str">
            <v>INGENIERIA CIVIL</v>
          </cell>
          <cell r="M221" t="str">
            <v>CONSTRUCCION VIAL-INGENIERIA</v>
          </cell>
          <cell r="N221"/>
          <cell r="O221" t="str">
            <v>PROPIEDAD</v>
          </cell>
          <cell r="P221"/>
          <cell r="Q221"/>
          <cell r="R221"/>
          <cell r="S221" t="str">
            <v>GERENCIA DE CONTRATACION VIAL</v>
          </cell>
        </row>
        <row r="222">
          <cell r="A222" t="str">
            <v>0106380263</v>
          </cell>
          <cell r="B222" t="str">
            <v>RIVERA CAMPOS ELIECER</v>
          </cell>
          <cell r="C222" t="str">
            <v>M</v>
          </cell>
          <cell r="D222" t="str">
            <v>00109030001</v>
          </cell>
          <cell r="E222" t="str">
            <v>595</v>
          </cell>
          <cell r="F222" t="str">
            <v>0404044</v>
          </cell>
          <cell r="G222" t="str">
            <v>000143</v>
          </cell>
          <cell r="H222"/>
          <cell r="I222" t="str">
            <v>PROFESIONAL</v>
          </cell>
          <cell r="J222" t="str">
            <v>2413</v>
          </cell>
          <cell r="K222" t="str">
            <v>PROF. SERV. CIVIL 3</v>
          </cell>
          <cell r="L222" t="str">
            <v>ADMINISTRACION-GENERALISTA</v>
          </cell>
          <cell r="M222" t="str">
            <v>ADM. SUPERIOR-PROVEEDURIA</v>
          </cell>
          <cell r="N222"/>
          <cell r="O222" t="str">
            <v>ASC. INTERINO</v>
          </cell>
          <cell r="P222"/>
          <cell r="Q222">
            <v>41244</v>
          </cell>
          <cell r="R222">
            <v>41304</v>
          </cell>
          <cell r="S222" t="str">
            <v>DEPARTAMENTO DE EJECUCION PRESUPUESTARIA</v>
          </cell>
        </row>
        <row r="223">
          <cell r="A223" t="str">
            <v>0106570369</v>
          </cell>
          <cell r="B223" t="str">
            <v>BRENES QUIROS MANUEL</v>
          </cell>
          <cell r="C223" t="str">
            <v>M</v>
          </cell>
          <cell r="D223" t="str">
            <v>00108010001</v>
          </cell>
          <cell r="E223" t="str">
            <v>467</v>
          </cell>
          <cell r="F223" t="str">
            <v>0401041</v>
          </cell>
          <cell r="G223" t="str">
            <v>028607</v>
          </cell>
          <cell r="H223"/>
          <cell r="I223" t="str">
            <v>PROFESIONAL</v>
          </cell>
          <cell r="J223" t="str">
            <v>2421</v>
          </cell>
          <cell r="K223" t="str">
            <v>PROF. SERV. CIVIL 1 GRUPO A</v>
          </cell>
          <cell r="L223" t="str">
            <v>DERECHO</v>
          </cell>
          <cell r="M223" t="str">
            <v>ADM. SUPERIOR-GERENCIA ASUNTOS JURIDICOS</v>
          </cell>
          <cell r="N223"/>
          <cell r="O223" t="str">
            <v>PROPIEDAD</v>
          </cell>
          <cell r="P223"/>
          <cell r="Q223"/>
          <cell r="R223"/>
          <cell r="S223" t="str">
            <v>DIRECCION EJECUTIVA-UNIDAD EJECUTORA PIV-1</v>
          </cell>
        </row>
        <row r="224">
          <cell r="A224" t="str">
            <v>0106610723</v>
          </cell>
          <cell r="B224" t="str">
            <v>CORRALES RETANA FERNANDO GERARDO</v>
          </cell>
          <cell r="C224" t="str">
            <v>M</v>
          </cell>
          <cell r="D224" t="str">
            <v>00401040001</v>
          </cell>
          <cell r="E224" t="str">
            <v>595</v>
          </cell>
          <cell r="F224" t="str">
            <v>0404044</v>
          </cell>
          <cell r="G224" t="str">
            <v>014623</v>
          </cell>
          <cell r="H224"/>
          <cell r="I224" t="str">
            <v>PROFESIONAL</v>
          </cell>
          <cell r="J224" t="str">
            <v>2413</v>
          </cell>
          <cell r="K224" t="str">
            <v>PROF. SERV. CIVIL 3</v>
          </cell>
          <cell r="L224" t="str">
            <v>ADMINISTRACION-GENERALISTA</v>
          </cell>
          <cell r="M224" t="str">
            <v>OPERAC. E INVERSIONES VIAS DE PEAJE</v>
          </cell>
          <cell r="N224" t="str">
            <v>PEAJE ZURQUI</v>
          </cell>
          <cell r="O224" t="str">
            <v>PROPIEDAD</v>
          </cell>
          <cell r="P224"/>
          <cell r="Q224"/>
          <cell r="R224"/>
          <cell r="S224" t="str">
            <v>DEPARTAMENTO DE PEAJES</v>
          </cell>
        </row>
        <row r="225">
          <cell r="A225" t="str">
            <v>0106680755</v>
          </cell>
          <cell r="B225" t="str">
            <v>BOZA QUESADA MARVIN EDUARDO</v>
          </cell>
          <cell r="C225" t="str">
            <v>M</v>
          </cell>
          <cell r="D225" t="str">
            <v>00303010001</v>
          </cell>
          <cell r="E225" t="str">
            <v>595</v>
          </cell>
          <cell r="F225" t="str">
            <v>0404044</v>
          </cell>
          <cell r="G225" t="str">
            <v>000145</v>
          </cell>
          <cell r="H225"/>
          <cell r="I225" t="str">
            <v>PROFESIONAL</v>
          </cell>
          <cell r="J225" t="str">
            <v>2142</v>
          </cell>
          <cell r="K225" t="str">
            <v>PROF. SERV. CIVIL 3</v>
          </cell>
          <cell r="L225" t="str">
            <v>INGENIERIA CIVIL</v>
          </cell>
          <cell r="M225" t="str">
            <v>CONSTRUCCION VIAL-INGENIERIA</v>
          </cell>
          <cell r="N225"/>
          <cell r="O225" t="str">
            <v>PROPIEDAD</v>
          </cell>
          <cell r="P225"/>
          <cell r="Q225"/>
          <cell r="R225"/>
          <cell r="S225" t="str">
            <v>GERENCIA DE CONTRATACION VIAL</v>
          </cell>
        </row>
        <row r="226">
          <cell r="A226" t="str">
            <v>0106730407</v>
          </cell>
          <cell r="B226" t="str">
            <v>SOTELA MONTERO LAURA DEL CARMEN</v>
          </cell>
          <cell r="C226" t="str">
            <v>F</v>
          </cell>
          <cell r="D226" t="str">
            <v>00401020001</v>
          </cell>
          <cell r="E226" t="str">
            <v>529</v>
          </cell>
          <cell r="F226" t="str">
            <v>0403042</v>
          </cell>
          <cell r="G226" t="str">
            <v>500021</v>
          </cell>
          <cell r="H226" t="str">
            <v>2010-120</v>
          </cell>
          <cell r="I226" t="str">
            <v>PROFESIONAL</v>
          </cell>
          <cell r="J226" t="str">
            <v>2413</v>
          </cell>
          <cell r="K226" t="str">
            <v>PROF. SERV. CIVIL 1 GRUPO B</v>
          </cell>
          <cell r="L226" t="str">
            <v>ADMINISTRACION-GENERALISTA</v>
          </cell>
          <cell r="M226" t="str">
            <v>OPERAC. E INVERSIONES VIAS DE PEAJE</v>
          </cell>
          <cell r="N226" t="str">
            <v>PEAJE TRES RIOS</v>
          </cell>
          <cell r="O226" t="str">
            <v>INTERINO</v>
          </cell>
          <cell r="P226">
            <v>40238</v>
          </cell>
          <cell r="Q226">
            <v>41274</v>
          </cell>
          <cell r="R226">
            <v>41333</v>
          </cell>
          <cell r="S226" t="str">
            <v>DEPARTAMENTO DE PEAJES</v>
          </cell>
        </row>
        <row r="227">
          <cell r="A227" t="str">
            <v>0106880259</v>
          </cell>
          <cell r="B227" t="str">
            <v>QUESADA JIMENEZ GRETTEL</v>
          </cell>
          <cell r="C227" t="str">
            <v>F</v>
          </cell>
          <cell r="D227" t="str">
            <v>00104010001</v>
          </cell>
          <cell r="E227" t="str">
            <v>570</v>
          </cell>
          <cell r="F227" t="str">
            <v>0404043</v>
          </cell>
          <cell r="G227" t="str">
            <v>030348</v>
          </cell>
          <cell r="H227" t="str">
            <v>2010-107</v>
          </cell>
          <cell r="I227" t="str">
            <v>PROFESIONAL</v>
          </cell>
          <cell r="J227" t="str">
            <v>2413</v>
          </cell>
          <cell r="K227" t="str">
            <v>PROF. SERV. CIVIL 2</v>
          </cell>
          <cell r="L227" t="str">
            <v>ADMINISTRACION-GENERALISTA</v>
          </cell>
          <cell r="M227" t="str">
            <v>ADM. SUPERIOR-CONTRALORIA DE SERVICIOS</v>
          </cell>
          <cell r="N227"/>
          <cell r="O227" t="str">
            <v>INTERINO</v>
          </cell>
          <cell r="P227" t="str">
            <v>16/09/2010</v>
          </cell>
          <cell r="Q227">
            <v>41259</v>
          </cell>
          <cell r="R227">
            <v>41320</v>
          </cell>
          <cell r="S227" t="str">
            <v>CONTRALORIA DE SERVICIOS</v>
          </cell>
        </row>
        <row r="228">
          <cell r="A228" t="str">
            <v>0107030151</v>
          </cell>
          <cell r="B228" t="str">
            <v>MC KOY SUAREZ WILLIAM</v>
          </cell>
          <cell r="C228" t="str">
            <v>M</v>
          </cell>
          <cell r="D228" t="str">
            <v>00401010001</v>
          </cell>
          <cell r="E228" t="str">
            <v>467</v>
          </cell>
          <cell r="F228" t="str">
            <v>0401041</v>
          </cell>
          <cell r="G228" t="str">
            <v>008972</v>
          </cell>
          <cell r="H228" t="str">
            <v>2010-115</v>
          </cell>
          <cell r="I228" t="str">
            <v>PROFESIONAL</v>
          </cell>
          <cell r="J228" t="str">
            <v>2413</v>
          </cell>
          <cell r="K228" t="str">
            <v>PROF. SERV. CIVIL 1 GRUPO A</v>
          </cell>
          <cell r="L228" t="str">
            <v>ADMINISTRACION-GENERALISTA</v>
          </cell>
          <cell r="M228" t="str">
            <v>OPERAC. E INVERSIONES VIAS DE PEAJE</v>
          </cell>
          <cell r="N228" t="str">
            <v>PEAJE ALAJUELA</v>
          </cell>
          <cell r="O228" t="str">
            <v>INTERINO</v>
          </cell>
          <cell r="P228">
            <v>40437</v>
          </cell>
          <cell r="Q228">
            <v>41229</v>
          </cell>
          <cell r="R228">
            <v>41289</v>
          </cell>
          <cell r="S228" t="str">
            <v>DEPARTAMENTO DE PEAJES</v>
          </cell>
        </row>
        <row r="229">
          <cell r="A229" t="str">
            <v>0107220442</v>
          </cell>
          <cell r="B229" t="str">
            <v>CHINCHILLA OROZCO HERNAN</v>
          </cell>
          <cell r="C229" t="str">
            <v>M</v>
          </cell>
          <cell r="D229" t="str">
            <v>00109020001</v>
          </cell>
          <cell r="E229" t="str">
            <v>595</v>
          </cell>
          <cell r="F229" t="str">
            <v>0404044</v>
          </cell>
          <cell r="G229" t="str">
            <v>000117</v>
          </cell>
          <cell r="H229"/>
          <cell r="I229" t="str">
            <v>PROFESIONAL</v>
          </cell>
          <cell r="J229" t="str">
            <v>2413</v>
          </cell>
          <cell r="K229" t="str">
            <v>PROF. SERV. CIVIL 3</v>
          </cell>
          <cell r="L229" t="str">
            <v>ADMINISTRACION-GENERALISTA</v>
          </cell>
          <cell r="M229" t="str">
            <v>ADM. SUPERIOR-DIRECCION FINANZAS</v>
          </cell>
          <cell r="N229"/>
          <cell r="O229" t="str">
            <v>INTERINO</v>
          </cell>
          <cell r="P229"/>
          <cell r="Q229">
            <v>40422</v>
          </cell>
          <cell r="R229">
            <v>42247</v>
          </cell>
          <cell r="S229" t="str">
            <v>DEPARTAMENTO DE CONTABILIDAD</v>
          </cell>
        </row>
        <row r="230">
          <cell r="A230" t="str">
            <v>0107270611</v>
          </cell>
          <cell r="B230" t="str">
            <v>CORDOBA GOMEZ DIXA</v>
          </cell>
          <cell r="C230" t="str">
            <v>F</v>
          </cell>
          <cell r="D230" t="str">
            <v>00108010001</v>
          </cell>
          <cell r="E230" t="str">
            <v>595</v>
          </cell>
          <cell r="F230" t="str">
            <v>0404044</v>
          </cell>
          <cell r="G230" t="str">
            <v>503563</v>
          </cell>
          <cell r="H230"/>
          <cell r="I230" t="str">
            <v>PROFESIONAL</v>
          </cell>
          <cell r="J230" t="str">
            <v>2421</v>
          </cell>
          <cell r="K230" t="str">
            <v>PROF. SERV. CIVIL 3</v>
          </cell>
          <cell r="L230" t="str">
            <v>DERECHO</v>
          </cell>
          <cell r="M230" t="str">
            <v>ADM. SUPERIOR-GERENCIA ASUNTOS JURIDICOS</v>
          </cell>
          <cell r="N230"/>
          <cell r="O230" t="str">
            <v>PROPIEDAD</v>
          </cell>
          <cell r="P230"/>
          <cell r="Q230"/>
          <cell r="S230" t="str">
            <v>GERENCIA DE GESTION ASUNTOS JURIDICOS</v>
          </cell>
        </row>
        <row r="231">
          <cell r="A231" t="str">
            <v>0107310324</v>
          </cell>
          <cell r="B231" t="str">
            <v>CHAVARRIA CHACON GERARDO</v>
          </cell>
          <cell r="C231" t="str">
            <v>M</v>
          </cell>
          <cell r="D231" t="str">
            <v>00109030001</v>
          </cell>
          <cell r="E231" t="str">
            <v>595</v>
          </cell>
          <cell r="F231" t="str">
            <v>0404044</v>
          </cell>
          <cell r="G231" t="str">
            <v>000144</v>
          </cell>
          <cell r="H231"/>
          <cell r="I231" t="str">
            <v>PROFESIONAL</v>
          </cell>
          <cell r="J231" t="str">
            <v>2413</v>
          </cell>
          <cell r="K231" t="str">
            <v>PROF. SERV. CIVIL 3</v>
          </cell>
          <cell r="L231" t="str">
            <v>ADMINISTRACION-GENERALISTA</v>
          </cell>
          <cell r="M231" t="str">
            <v>ADM. SUPERIOR-PROVEEDURIA</v>
          </cell>
          <cell r="N231"/>
          <cell r="O231" t="str">
            <v>PROPIEDAD</v>
          </cell>
          <cell r="P231" t="str">
            <v>01/02/2011</v>
          </cell>
          <cell r="Q231"/>
          <cell r="S231" t="str">
            <v>DIRECCION DE PROVEEDURIA</v>
          </cell>
        </row>
        <row r="232">
          <cell r="A232" t="str">
            <v>0107350825</v>
          </cell>
          <cell r="B232" t="str">
            <v>ROSALES HERNANDEZ HANNIA PATRICIA</v>
          </cell>
          <cell r="C232" t="str">
            <v>F</v>
          </cell>
          <cell r="D232" t="str">
            <v>00202010001</v>
          </cell>
          <cell r="E232" t="str">
            <v>595</v>
          </cell>
          <cell r="F232" t="str">
            <v>0404044</v>
          </cell>
          <cell r="G232" t="str">
            <v>503605</v>
          </cell>
          <cell r="H232"/>
          <cell r="I232" t="str">
            <v>PROFESIONAL</v>
          </cell>
          <cell r="J232" t="str">
            <v>2142</v>
          </cell>
          <cell r="K232" t="str">
            <v>PROF. SERV. CIVIL 3</v>
          </cell>
          <cell r="L232" t="str">
            <v>INGENIERIA CIVIL</v>
          </cell>
          <cell r="M232" t="str">
            <v>CONSERVACION VIAL</v>
          </cell>
          <cell r="N232"/>
          <cell r="O232" t="str">
            <v>PROPIEDAD</v>
          </cell>
          <cell r="P232">
            <v>40452</v>
          </cell>
          <cell r="Q232"/>
          <cell r="S232" t="str">
            <v>GERENCIA DE CONSERVACION DE VIAS Y PUENTES</v>
          </cell>
        </row>
        <row r="233">
          <cell r="A233" t="str">
            <v>0107470505</v>
          </cell>
          <cell r="B233" t="str">
            <v>PADILLA DUARTE ALICIA</v>
          </cell>
          <cell r="C233" t="str">
            <v>F</v>
          </cell>
          <cell r="D233" t="str">
            <v>00104010001</v>
          </cell>
          <cell r="E233" t="str">
            <v>595</v>
          </cell>
          <cell r="F233" t="str">
            <v>0404044</v>
          </cell>
          <cell r="G233" t="str">
            <v>030657</v>
          </cell>
          <cell r="H233"/>
          <cell r="I233" t="str">
            <v>PROFESIONAL</v>
          </cell>
          <cell r="J233" t="str">
            <v>2413</v>
          </cell>
          <cell r="K233" t="str">
            <v>PROF. SERV. CIVIL 3</v>
          </cell>
          <cell r="L233" t="str">
            <v>ADMINISTRACION-GENERALISTA</v>
          </cell>
          <cell r="M233" t="str">
            <v>ADM. SUPERIOR-CONTRALORIA DE SERVICIOS</v>
          </cell>
          <cell r="N233"/>
          <cell r="O233" t="str">
            <v>PROPIEDAD</v>
          </cell>
          <cell r="P233"/>
          <cell r="Q233"/>
          <cell r="R233"/>
          <cell r="S233" t="str">
            <v>CONTRALORIA DE SERVICIOS</v>
          </cell>
        </row>
        <row r="234">
          <cell r="A234" t="str">
            <v>0107710223</v>
          </cell>
          <cell r="B234" t="str">
            <v>COGHI ALVAREZ ALEJANDRA</v>
          </cell>
          <cell r="C234" t="str">
            <v>F</v>
          </cell>
          <cell r="D234" t="str">
            <v>00109020004</v>
          </cell>
          <cell r="E234" t="str">
            <v>529</v>
          </cell>
          <cell r="F234" t="str">
            <v>0403042</v>
          </cell>
          <cell r="G234" t="str">
            <v>500381</v>
          </cell>
          <cell r="H234"/>
          <cell r="I234" t="str">
            <v>PROFESIONAL</v>
          </cell>
          <cell r="J234" t="str">
            <v>2413</v>
          </cell>
          <cell r="K234" t="str">
            <v>PROF. SERV. CIVIL 1 GRUPO B</v>
          </cell>
          <cell r="L234" t="str">
            <v>ADMINISTRACION-GENERALISTA</v>
          </cell>
          <cell r="M234" t="str">
            <v>ADM. SUPERIOR-TESORERIA</v>
          </cell>
          <cell r="N234"/>
          <cell r="O234" t="str">
            <v>PROPIEDAD</v>
          </cell>
          <cell r="P234">
            <v>40665</v>
          </cell>
          <cell r="Q234"/>
          <cell r="R234"/>
          <cell r="S234" t="str">
            <v>DEPARTAMENTO DE TESORERIA</v>
          </cell>
        </row>
        <row r="235">
          <cell r="A235" t="str">
            <v>0107730142</v>
          </cell>
          <cell r="B235" t="str">
            <v>SOLERA PORRAS AUGUSTO CESAR</v>
          </cell>
          <cell r="C235" t="str">
            <v>M</v>
          </cell>
          <cell r="D235" t="str">
            <v>00401040001</v>
          </cell>
          <cell r="E235" t="str">
            <v>570</v>
          </cell>
          <cell r="F235" t="str">
            <v>0404043</v>
          </cell>
          <cell r="G235" t="str">
            <v>009073</v>
          </cell>
          <cell r="H235"/>
          <cell r="I235" t="str">
            <v>PROFESIONAL</v>
          </cell>
          <cell r="J235" t="str">
            <v>2413</v>
          </cell>
          <cell r="K235" t="str">
            <v>PROF. SERV. CIVIL 2</v>
          </cell>
          <cell r="L235" t="str">
            <v>ADMINISTRACION-GENERALISTA</v>
          </cell>
          <cell r="M235" t="str">
            <v>OPERAC. E INVERSIONES VIAS DE PEAJE</v>
          </cell>
          <cell r="N235" t="str">
            <v>PEAJE ZURQUI</v>
          </cell>
          <cell r="O235" t="str">
            <v>PROPIEDAD</v>
          </cell>
          <cell r="P235">
            <v>40513</v>
          </cell>
          <cell r="Q235"/>
          <cell r="R235"/>
          <cell r="S235" t="str">
            <v>DEPARTAMENTO DE PEAJES</v>
          </cell>
        </row>
        <row r="236">
          <cell r="A236" t="str">
            <v>0107790708</v>
          </cell>
          <cell r="B236" t="str">
            <v>CHAVARRIA ALVARADO LIZBETH</v>
          </cell>
          <cell r="C236" t="str">
            <v>F</v>
          </cell>
          <cell r="D236" t="str">
            <v>00105010001</v>
          </cell>
          <cell r="E236" t="str">
            <v>595</v>
          </cell>
          <cell r="F236" t="str">
            <v>0404044</v>
          </cell>
          <cell r="G236" t="str">
            <v>076219</v>
          </cell>
          <cell r="H236"/>
          <cell r="I236" t="str">
            <v>PROFESIONAL</v>
          </cell>
          <cell r="J236" t="str">
            <v>2412</v>
          </cell>
          <cell r="K236" t="str">
            <v>PROF. SERV. CIVIL 3</v>
          </cell>
          <cell r="L236" t="str">
            <v>ADMINISTRACION-RECURSOS HUMANOS</v>
          </cell>
          <cell r="M236" t="str">
            <v>ADM. SUPERIOR-DIRECCION GESTION DEL RECURSO HUMANO</v>
          </cell>
          <cell r="N236"/>
          <cell r="O236" t="str">
            <v>PROPIEDAD</v>
          </cell>
          <cell r="P236"/>
          <cell r="Q236"/>
          <cell r="R236"/>
          <cell r="S236" t="str">
            <v>DIRECCION DE GESTION DEL RECURSO HUMANO</v>
          </cell>
        </row>
        <row r="237">
          <cell r="A237" t="str">
            <v>0107850629</v>
          </cell>
          <cell r="B237" t="str">
            <v>HERNADEZ MURILLO ALEXIS FRANCISCO</v>
          </cell>
          <cell r="C237" t="str">
            <v>M</v>
          </cell>
          <cell r="D237" t="str">
            <v>00202010001</v>
          </cell>
          <cell r="E237" t="str">
            <v>570</v>
          </cell>
          <cell r="F237" t="str">
            <v>0404043</v>
          </cell>
          <cell r="G237" t="str">
            <v>503612</v>
          </cell>
          <cell r="H237"/>
          <cell r="I237" t="str">
            <v>PROFESIONAL</v>
          </cell>
          <cell r="J237" t="str">
            <v>2142</v>
          </cell>
          <cell r="K237" t="str">
            <v>PROF. SERV. CIVIL 2</v>
          </cell>
          <cell r="L237" t="str">
            <v>INGENIERIA CIVIL</v>
          </cell>
          <cell r="M237" t="str">
            <v>CONSERVACION VIAL</v>
          </cell>
          <cell r="N237"/>
          <cell r="O237" t="str">
            <v>PROPIEDAD</v>
          </cell>
          <cell r="P237">
            <v>40618</v>
          </cell>
          <cell r="Q237"/>
          <cell r="R237"/>
          <cell r="S237" t="str">
            <v>GERENCIA DE CONSERVACION DE VIAS Y PUENTES</v>
          </cell>
        </row>
        <row r="238">
          <cell r="A238" t="str">
            <v>0107970183</v>
          </cell>
          <cell r="B238" t="str">
            <v>FALLAS ARGUEDAS HENRY</v>
          </cell>
          <cell r="C238" t="str">
            <v>M</v>
          </cell>
          <cell r="D238" t="str">
            <v>00109030001</v>
          </cell>
          <cell r="E238" t="str">
            <v>595</v>
          </cell>
          <cell r="F238" t="str">
            <v>0404044</v>
          </cell>
          <cell r="G238" t="str">
            <v>049062</v>
          </cell>
          <cell r="H238"/>
          <cell r="I238" t="str">
            <v>PROFESIONAL</v>
          </cell>
          <cell r="J238" t="str">
            <v>2413</v>
          </cell>
          <cell r="K238" t="str">
            <v>PROF. SERV. CIVIL 3</v>
          </cell>
          <cell r="L238" t="str">
            <v>ADMINISTRACION-GENERALISTA</v>
          </cell>
          <cell r="M238" t="str">
            <v>ADM. SUPERIOR-PROVEEDURIA</v>
          </cell>
          <cell r="N238"/>
          <cell r="O238" t="str">
            <v>PROPIEDAD</v>
          </cell>
          <cell r="P238"/>
          <cell r="Q238"/>
          <cell r="R238"/>
          <cell r="S238" t="str">
            <v>DIRECCION DE PROVEEDURIA</v>
          </cell>
        </row>
        <row r="239">
          <cell r="A239" t="str">
            <v>0108050800</v>
          </cell>
          <cell r="B239" t="str">
            <v>HERRERA LOPEZ KIRA PATRICIA</v>
          </cell>
          <cell r="C239" t="str">
            <v>F</v>
          </cell>
          <cell r="D239" t="str">
            <v>00105010001</v>
          </cell>
          <cell r="E239" t="str">
            <v>570</v>
          </cell>
          <cell r="F239" t="str">
            <v>0404043</v>
          </cell>
          <cell r="G239" t="str">
            <v>016679</v>
          </cell>
          <cell r="H239"/>
          <cell r="I239" t="str">
            <v>PROFESIONAL</v>
          </cell>
          <cell r="J239" t="str">
            <v>2412</v>
          </cell>
          <cell r="K239" t="str">
            <v>PROF. SERV. CIVIL 2</v>
          </cell>
          <cell r="L239" t="str">
            <v>ADMINISTRACION DE RECURSOS HUMANOS</v>
          </cell>
          <cell r="M239" t="str">
            <v>ADM. SUPERIOR-DIRECCION GESTION DEL RECURSO HUMANO</v>
          </cell>
          <cell r="N239"/>
          <cell r="O239" t="str">
            <v>PROPIEDAD</v>
          </cell>
          <cell r="P239">
            <v>40725</v>
          </cell>
          <cell r="Q239"/>
          <cell r="R239"/>
          <cell r="S239" t="str">
            <v>DIRECCION DE GESTION DEL RECURSO HUMANO</v>
          </cell>
        </row>
        <row r="240">
          <cell r="A240" t="str">
            <v>0108070288</v>
          </cell>
          <cell r="B240" t="str">
            <v xml:space="preserve">ORTIZ VEGA MAURICIO </v>
          </cell>
          <cell r="C240" t="str">
            <v>M</v>
          </cell>
          <cell r="D240" t="str">
            <v>00109020003</v>
          </cell>
          <cell r="E240" t="str">
            <v>595</v>
          </cell>
          <cell r="F240" t="str">
            <v>0404044</v>
          </cell>
          <cell r="G240" t="str">
            <v>503554</v>
          </cell>
          <cell r="H240"/>
          <cell r="I240" t="str">
            <v>PROFESIONAL</v>
          </cell>
          <cell r="J240" t="str">
            <v>2413</v>
          </cell>
          <cell r="K240" t="str">
            <v>PROF. SERV. CIVIL 3</v>
          </cell>
          <cell r="L240" t="str">
            <v>ADMINISTRACION DE NEGOCIOS</v>
          </cell>
          <cell r="M240" t="str">
            <v>ADM. SUPERIOR-EJEC. PRESUPUESTARIA</v>
          </cell>
          <cell r="N240" t="str">
            <v>EJECUCION PRESPUESTARIA</v>
          </cell>
          <cell r="O240" t="str">
            <v>PROPIEDAD</v>
          </cell>
          <cell r="P240"/>
          <cell r="Q240"/>
          <cell r="S240" t="str">
            <v>DEPARTAMENTO DE EJECUCION PRESUPUESTARIA</v>
          </cell>
        </row>
        <row r="241">
          <cell r="A241" t="str">
            <v>0108310148</v>
          </cell>
          <cell r="B241" t="str">
            <v>BLACKAMORE RODRIGUEZ VINCENT THIMOTY</v>
          </cell>
          <cell r="C241" t="str">
            <v>M</v>
          </cell>
          <cell r="D241" t="str">
            <v>00107010001</v>
          </cell>
          <cell r="E241" t="str">
            <v>595</v>
          </cell>
          <cell r="F241" t="str">
            <v>0404044</v>
          </cell>
          <cell r="G241" t="str">
            <v>503537</v>
          </cell>
          <cell r="H241"/>
          <cell r="I241" t="str">
            <v>PROFESIONAL</v>
          </cell>
          <cell r="J241" t="str">
            <v>2142</v>
          </cell>
          <cell r="K241" t="str">
            <v>PROF. SERV. CIVIL 3</v>
          </cell>
          <cell r="L241" t="str">
            <v>INGENIERIA CIVIL</v>
          </cell>
          <cell r="M241" t="str">
            <v>ADM. SUPERIOR-DIREC. EJECUTIVA</v>
          </cell>
          <cell r="N241"/>
          <cell r="O241" t="str">
            <v>PROPIEDAD</v>
          </cell>
          <cell r="P241">
            <v>40560</v>
          </cell>
          <cell r="Q241"/>
          <cell r="R241"/>
          <cell r="S241" t="str">
            <v>DIRECCION EJECUTIVA</v>
          </cell>
        </row>
        <row r="242">
          <cell r="A242" t="str">
            <v>0108330330</v>
          </cell>
          <cell r="B242" t="str">
            <v>MORA SOLIS MAGALLY</v>
          </cell>
          <cell r="C242" t="str">
            <v>F</v>
          </cell>
          <cell r="D242" t="str">
            <v>00111010001</v>
          </cell>
          <cell r="E242" t="str">
            <v>595</v>
          </cell>
          <cell r="F242" t="str">
            <v>0404044</v>
          </cell>
          <cell r="G242" t="str">
            <v>503532</v>
          </cell>
          <cell r="H242"/>
          <cell r="I242" t="str">
            <v>PROFESIONAL</v>
          </cell>
          <cell r="J242" t="str">
            <v>2421</v>
          </cell>
          <cell r="K242" t="str">
            <v>PROF. SERV. CIVIL 3</v>
          </cell>
          <cell r="L242" t="str">
            <v>DERECHO</v>
          </cell>
          <cell r="M242" t="str">
            <v>ADM. SUPERIOR-SECRETARIA DE ACTAS</v>
          </cell>
          <cell r="N242" t="str">
            <v>SECRETARIA DE ACTAS</v>
          </cell>
          <cell r="O242" t="str">
            <v>PROPIEDAD</v>
          </cell>
          <cell r="P242"/>
          <cell r="Q242"/>
          <cell r="S242" t="str">
            <v>SECRETARIA DE ACTAS</v>
          </cell>
        </row>
        <row r="243">
          <cell r="A243" t="str">
            <v>0108330417</v>
          </cell>
          <cell r="B243" t="str">
            <v>LOBO BEJARANO SERGIO ANTONIO</v>
          </cell>
          <cell r="C243" t="str">
            <v>M</v>
          </cell>
          <cell r="D243" t="str">
            <v>00109020004</v>
          </cell>
          <cell r="E243" t="str">
            <v>570</v>
          </cell>
          <cell r="F243" t="str">
            <v>0404043</v>
          </cell>
          <cell r="G243" t="str">
            <v>503561</v>
          </cell>
          <cell r="H243"/>
          <cell r="I243" t="str">
            <v>PROFESIONAL</v>
          </cell>
          <cell r="J243" t="str">
            <v>2413</v>
          </cell>
          <cell r="K243" t="str">
            <v>PROF. SERV. CIVIL 2</v>
          </cell>
          <cell r="L243" t="str">
            <v>ADMINISTRACION DE NEGOCIOS</v>
          </cell>
          <cell r="M243" t="str">
            <v>ADM. SUPERIOR-TESORERIA</v>
          </cell>
          <cell r="N243" t="str">
            <v>DEPARTAMENTO DE TESORERIA</v>
          </cell>
          <cell r="O243" t="str">
            <v>PROPIEDAD</v>
          </cell>
          <cell r="P243"/>
          <cell r="Q243"/>
          <cell r="R243"/>
          <cell r="S243" t="str">
            <v>DEPARTAMENTO DE TESORERIA</v>
          </cell>
        </row>
        <row r="244">
          <cell r="A244" t="str">
            <v>0108370144</v>
          </cell>
          <cell r="B244" t="str">
            <v>SALAZAR MORALES ALBERTO</v>
          </cell>
          <cell r="C244" t="str">
            <v>M</v>
          </cell>
          <cell r="D244" t="str">
            <v>00109030001</v>
          </cell>
          <cell r="E244" t="str">
            <v>595</v>
          </cell>
          <cell r="F244" t="str">
            <v>0404044</v>
          </cell>
          <cell r="G244" t="str">
            <v>500413</v>
          </cell>
          <cell r="H244"/>
          <cell r="I244" t="str">
            <v>PROFESIONAL</v>
          </cell>
          <cell r="J244" t="str">
            <v>2413</v>
          </cell>
          <cell r="K244" t="str">
            <v>PROF. SERV. CIVIL 3</v>
          </cell>
          <cell r="L244" t="str">
            <v>ADMINISTRACION-GENERALISTA</v>
          </cell>
          <cell r="M244" t="str">
            <v>ADM. SUPERIOR-PROVEEDURIA</v>
          </cell>
          <cell r="N244"/>
          <cell r="O244" t="str">
            <v>PROPIEDAD</v>
          </cell>
          <cell r="P244"/>
          <cell r="Q244"/>
          <cell r="S244" t="str">
            <v>DIRECCION DE PROVEEDURIA</v>
          </cell>
        </row>
        <row r="245">
          <cell r="A245" t="str">
            <v>0108390001</v>
          </cell>
          <cell r="B245" t="str">
            <v>MIRANDA MUÑOZ CARMEN MARIA</v>
          </cell>
          <cell r="C245" t="str">
            <v>F</v>
          </cell>
          <cell r="D245" t="str">
            <v>00110010001</v>
          </cell>
          <cell r="E245" t="str">
            <v>529</v>
          </cell>
          <cell r="F245" t="str">
            <v>0403042</v>
          </cell>
          <cell r="G245" t="str">
            <v>503542</v>
          </cell>
          <cell r="H245"/>
          <cell r="I245" t="str">
            <v>PROFESIONAL</v>
          </cell>
          <cell r="J245" t="str">
            <v>2413</v>
          </cell>
          <cell r="K245" t="str">
            <v>PROF. SERV. CIVIL 1 GRUPO B</v>
          </cell>
          <cell r="L245" t="str">
            <v>ADMINISTRACION DE NEGOCIOS</v>
          </cell>
          <cell r="M245" t="str">
            <v>ADM. SUPERIOR-PLANIFICACION INSTITUCIONAL</v>
          </cell>
          <cell r="N245"/>
          <cell r="O245" t="str">
            <v>PROPIEDAD</v>
          </cell>
          <cell r="P245" t="str">
            <v>01/12/2011</v>
          </cell>
          <cell r="Q245"/>
          <cell r="R245"/>
          <cell r="S245" t="str">
            <v>PLANIFICACION INSTITUCIONAL</v>
          </cell>
        </row>
        <row r="246">
          <cell r="A246" t="str">
            <v>0108560296</v>
          </cell>
          <cell r="B246" t="str">
            <v>MORALES SALAS SILVIA</v>
          </cell>
          <cell r="C246" t="str">
            <v>F</v>
          </cell>
          <cell r="D246" t="str">
            <v>00108010001</v>
          </cell>
          <cell r="E246" t="str">
            <v>595</v>
          </cell>
          <cell r="F246" t="str">
            <v>0404044</v>
          </cell>
          <cell r="G246" t="str">
            <v>016770</v>
          </cell>
          <cell r="H246"/>
          <cell r="I246" t="str">
            <v>PROFESIONAL</v>
          </cell>
          <cell r="J246" t="str">
            <v>2421</v>
          </cell>
          <cell r="K246" t="str">
            <v>PROF. SERV. CIVIL 3</v>
          </cell>
          <cell r="L246" t="str">
            <v>DERECHO</v>
          </cell>
          <cell r="M246" t="str">
            <v>ADM. SUPERIOR-GERENCIA ASUNTOS JURIDICOS</v>
          </cell>
          <cell r="N246"/>
          <cell r="O246" t="str">
            <v>PROPIEDAD</v>
          </cell>
          <cell r="P246"/>
          <cell r="Q246"/>
          <cell r="S246" t="str">
            <v>GERENCIA DE GESTION ASUNTOS JURIDICOS</v>
          </cell>
        </row>
        <row r="247">
          <cell r="A247" t="str">
            <v>0108610420</v>
          </cell>
          <cell r="B247" t="str">
            <v>SAENZ FERNANDEZ CONSUELO</v>
          </cell>
          <cell r="C247" t="str">
            <v>F</v>
          </cell>
          <cell r="D247" t="str">
            <v>00110010001</v>
          </cell>
          <cell r="E247" t="str">
            <v>595</v>
          </cell>
          <cell r="F247" t="str">
            <v>0404044</v>
          </cell>
          <cell r="G247" t="str">
            <v>500003</v>
          </cell>
          <cell r="H247"/>
          <cell r="I247" t="str">
            <v>PROFESIONAL</v>
          </cell>
          <cell r="J247" t="str">
            <v>2413</v>
          </cell>
          <cell r="K247" t="str">
            <v>PROF. SERV. CIVIL 3</v>
          </cell>
          <cell r="L247" t="str">
            <v>ADMINISTRACION-GENERALISTA</v>
          </cell>
          <cell r="M247" t="str">
            <v>ADM. SUPERIOR-PLANIFICACION INSTITUCIONAL</v>
          </cell>
          <cell r="N247"/>
          <cell r="O247" t="str">
            <v>PROPIEDAD</v>
          </cell>
          <cell r="P247"/>
          <cell r="Q247"/>
          <cell r="R247"/>
          <cell r="S247" t="str">
            <v>PLANIFICACION INSTITUCIONAL</v>
          </cell>
        </row>
        <row r="248">
          <cell r="A248" t="str">
            <v>0108610686</v>
          </cell>
          <cell r="B248" t="str">
            <v>VARGAS CESPEDES JHONNY</v>
          </cell>
          <cell r="C248" t="str">
            <v>M</v>
          </cell>
          <cell r="D248" t="str">
            <v>00105010001</v>
          </cell>
          <cell r="E248" t="str">
            <v>595</v>
          </cell>
          <cell r="F248" t="str">
            <v>0404044</v>
          </cell>
          <cell r="G248">
            <v>500628</v>
          </cell>
          <cell r="I248" t="str">
            <v>PROFESIONAL</v>
          </cell>
          <cell r="J248" t="str">
            <v>2421</v>
          </cell>
          <cell r="K248" t="str">
            <v>PROF. SERV. CIVIL 3</v>
          </cell>
          <cell r="L248" t="str">
            <v>DERECHO</v>
          </cell>
          <cell r="M248" t="str">
            <v>ADM. SUPERIOR-DIRECCION GESTION DEL RECURSO HUMANO</v>
          </cell>
          <cell r="N248"/>
          <cell r="O248" t="str">
            <v>INTERINO</v>
          </cell>
          <cell r="P248">
            <v>40253</v>
          </cell>
          <cell r="Q248">
            <v>40940</v>
          </cell>
          <cell r="R248">
            <v>41305</v>
          </cell>
          <cell r="S248" t="str">
            <v>DIRECCION DE GESTION DEL RECURSO HUMANO</v>
          </cell>
        </row>
        <row r="249">
          <cell r="A249" t="str">
            <v>0108800928</v>
          </cell>
          <cell r="B249" t="str">
            <v>MOYA ACUÑA RAFAEL ANGEL</v>
          </cell>
          <cell r="C249" t="str">
            <v>M</v>
          </cell>
          <cell r="D249" t="str">
            <v>00104010001</v>
          </cell>
          <cell r="E249" t="str">
            <v>595</v>
          </cell>
          <cell r="F249" t="str">
            <v>0404044</v>
          </cell>
          <cell r="G249" t="str">
            <v>503534</v>
          </cell>
          <cell r="H249"/>
          <cell r="I249" t="str">
            <v>PROFESIONAL</v>
          </cell>
          <cell r="J249" t="str">
            <v>2413</v>
          </cell>
          <cell r="K249" t="str">
            <v>PROF. SERV. CIVIL 3</v>
          </cell>
          <cell r="L249" t="str">
            <v>ADMINISTRACION GENERAL</v>
          </cell>
          <cell r="M249" t="str">
            <v>ADM. SUPERIOR-CONTRALORIA DE SERVICIOS</v>
          </cell>
          <cell r="N249" t="str">
            <v>CONTRALORIA DE SERVICIOS</v>
          </cell>
          <cell r="O249" t="str">
            <v>PROPIEDAD</v>
          </cell>
          <cell r="P249"/>
          <cell r="Q249"/>
          <cell r="S249" t="str">
            <v>CONTRALORIA DE SERVICIOS</v>
          </cell>
        </row>
        <row r="250">
          <cell r="A250" t="str">
            <v>0108810637</v>
          </cell>
          <cell r="B250" t="str">
            <v>MORA ROJAS RANDALL</v>
          </cell>
          <cell r="C250" t="str">
            <v>M</v>
          </cell>
          <cell r="D250" t="str">
            <v>00105010001</v>
          </cell>
          <cell r="E250" t="str">
            <v>595</v>
          </cell>
          <cell r="F250" t="str">
            <v>0404044</v>
          </cell>
          <cell r="G250" t="str">
            <v>000118</v>
          </cell>
          <cell r="H250"/>
          <cell r="I250" t="str">
            <v>PROFESIONAL</v>
          </cell>
          <cell r="J250" t="str">
            <v>2412</v>
          </cell>
          <cell r="K250" t="str">
            <v>PROF. SERV. CIVIL 3</v>
          </cell>
          <cell r="L250" t="str">
            <v>ADMINISTRACION-RECURSOS HUMANOS</v>
          </cell>
          <cell r="M250" t="str">
            <v>ADM. SUPERIOR-DIRECCION GESTION DEL RECURSO HUMANO</v>
          </cell>
          <cell r="N250"/>
          <cell r="O250" t="str">
            <v>PROPIEDAD</v>
          </cell>
          <cell r="P250"/>
          <cell r="Q250"/>
          <cell r="S250" t="str">
            <v>DIRECCION DE GESTION DEL RECURSO HUMANO</v>
          </cell>
        </row>
        <row r="251">
          <cell r="A251" t="str">
            <v>0108880468</v>
          </cell>
          <cell r="B251" t="str">
            <v>CASTILLO ROMERO KATTIA MARIA</v>
          </cell>
          <cell r="C251" t="str">
            <v>F</v>
          </cell>
          <cell r="D251" t="str">
            <v>00109040001</v>
          </cell>
          <cell r="E251" t="str">
            <v>467</v>
          </cell>
          <cell r="F251" t="str">
            <v>0401041</v>
          </cell>
          <cell r="G251" t="str">
            <v>500023</v>
          </cell>
          <cell r="H251"/>
          <cell r="I251" t="str">
            <v>PROFESIONAL</v>
          </cell>
          <cell r="J251" t="str">
            <v>2431</v>
          </cell>
          <cell r="K251" t="str">
            <v>PROF. SERV. CIVIL 1 GRUPO A</v>
          </cell>
          <cell r="L251" t="str">
            <v>ARCHIVISTICA</v>
          </cell>
          <cell r="M251" t="str">
            <v>ADM. SUPERIOR-ARCHIVO INSTITUCIONAL</v>
          </cell>
          <cell r="N251"/>
          <cell r="O251" t="str">
            <v>PROPIEDAD</v>
          </cell>
          <cell r="P251"/>
          <cell r="Q251"/>
          <cell r="S251" t="str">
            <v>UNIDAD DE ARCHIVO INSTITUCIONAL</v>
          </cell>
        </row>
        <row r="252">
          <cell r="A252" t="str">
            <v>0108980531</v>
          </cell>
          <cell r="B252" t="str">
            <v>ARIAS HERRERA ROLANDO</v>
          </cell>
          <cell r="C252" t="str">
            <v>M</v>
          </cell>
          <cell r="D252" t="str">
            <v>00110010001</v>
          </cell>
          <cell r="E252" t="str">
            <v>595</v>
          </cell>
          <cell r="F252" t="str">
            <v>0404044</v>
          </cell>
          <cell r="G252" t="str">
            <v>000137</v>
          </cell>
          <cell r="H252"/>
          <cell r="I252" t="str">
            <v>PROFESIONAL</v>
          </cell>
          <cell r="J252" t="str">
            <v>2142</v>
          </cell>
          <cell r="K252" t="str">
            <v>PROF. SERV. CIVIL 3</v>
          </cell>
          <cell r="L252" t="str">
            <v>INGENIERIA CIVIL</v>
          </cell>
          <cell r="M252" t="str">
            <v>ADM. SUPERIOR-PLANIFICACION INSTITUCIONAL</v>
          </cell>
          <cell r="N252"/>
          <cell r="O252" t="str">
            <v>PROPIEDAD</v>
          </cell>
          <cell r="P252"/>
          <cell r="Q252"/>
          <cell r="S252" t="str">
            <v>PLANIFICACION INSTITUCIONAL</v>
          </cell>
        </row>
        <row r="253">
          <cell r="A253" t="str">
            <v>0109390563</v>
          </cell>
          <cell r="B253" t="str">
            <v>CAMACHO CHAVARRIA MARIA DE LOS ANG.</v>
          </cell>
          <cell r="C253" t="str">
            <v>F</v>
          </cell>
          <cell r="D253" t="str">
            <v>00103010001</v>
          </cell>
          <cell r="E253" t="str">
            <v>595</v>
          </cell>
          <cell r="F253" t="str">
            <v>0404044</v>
          </cell>
          <cell r="G253" t="str">
            <v>101440</v>
          </cell>
          <cell r="H253"/>
          <cell r="I253" t="str">
            <v>PROFESIONAL</v>
          </cell>
          <cell r="J253" t="str">
            <v>2441</v>
          </cell>
          <cell r="K253" t="str">
            <v>PROF. SERV. CIVIL 3</v>
          </cell>
          <cell r="L253" t="str">
            <v>RELACIONES PUBLICAS</v>
          </cell>
          <cell r="M253" t="str">
            <v>ADM. SUPERIOR-COMUNICACIÓN E IMAGEN</v>
          </cell>
          <cell r="N253"/>
          <cell r="O253" t="str">
            <v>PROPIEDAD</v>
          </cell>
          <cell r="P253"/>
          <cell r="Q253"/>
          <cell r="R253"/>
          <cell r="S253" t="str">
            <v>COMUNICACIÓN E IMAGEN</v>
          </cell>
        </row>
        <row r="254">
          <cell r="A254" t="str">
            <v>0109450123</v>
          </cell>
          <cell r="B254" t="str">
            <v>PRIETO RODRIGUEZ MARIA JESUS</v>
          </cell>
          <cell r="C254" t="str">
            <v>F</v>
          </cell>
          <cell r="D254" t="str">
            <v>00202010001</v>
          </cell>
          <cell r="E254" t="str">
            <v>595</v>
          </cell>
          <cell r="F254" t="str">
            <v>0404044</v>
          </cell>
          <cell r="G254" t="str">
            <v>503602</v>
          </cell>
          <cell r="H254"/>
          <cell r="I254" t="str">
            <v>PROFESIONAL</v>
          </cell>
          <cell r="J254" t="str">
            <v>2142</v>
          </cell>
          <cell r="K254" t="str">
            <v>PROF. SERV. CIVIL 3</v>
          </cell>
          <cell r="L254" t="str">
            <v>INGENIERIA CIVIL</v>
          </cell>
          <cell r="M254" t="str">
            <v>CONSERVACION VIAL</v>
          </cell>
          <cell r="N254"/>
          <cell r="O254" t="str">
            <v>PROPIEDAD</v>
          </cell>
          <cell r="P254">
            <v>40375</v>
          </cell>
          <cell r="Q254"/>
          <cell r="S254" t="str">
            <v>GERENCIA DE CONTRATACION VIAL</v>
          </cell>
        </row>
        <row r="255">
          <cell r="A255" t="str">
            <v>0109550914</v>
          </cell>
          <cell r="B255" t="str">
            <v>BRENES ROBLETO LUIS CARLOS</v>
          </cell>
          <cell r="C255" t="str">
            <v>M</v>
          </cell>
          <cell r="D255" t="str">
            <v>00303010001</v>
          </cell>
          <cell r="E255" t="str">
            <v>595</v>
          </cell>
          <cell r="F255" t="str">
            <v>0404044</v>
          </cell>
          <cell r="G255" t="str">
            <v>503564</v>
          </cell>
          <cell r="H255"/>
          <cell r="I255" t="str">
            <v>PROFESIONAL</v>
          </cell>
          <cell r="J255" t="str">
            <v>2142</v>
          </cell>
          <cell r="K255" t="str">
            <v>PROF. SERV. CIVIL 3</v>
          </cell>
          <cell r="L255" t="str">
            <v>INGENIERIA CIVIL</v>
          </cell>
          <cell r="M255" t="str">
            <v>CONSTRUCCION VIAL-INGENIERIA</v>
          </cell>
          <cell r="N255"/>
          <cell r="O255" t="str">
            <v>PROPIEDAD</v>
          </cell>
          <cell r="P255">
            <v>40406</v>
          </cell>
          <cell r="Q255"/>
          <cell r="R255"/>
          <cell r="S255" t="str">
            <v>GERENCIA DE CONTRATACION VIAL</v>
          </cell>
        </row>
        <row r="256">
          <cell r="A256" t="str">
            <v>0109570326</v>
          </cell>
          <cell r="B256" t="str">
            <v>ULLOA MELENDEZ RODRIGO</v>
          </cell>
          <cell r="C256" t="str">
            <v>M</v>
          </cell>
          <cell r="D256" t="str">
            <v>00202010001</v>
          </cell>
          <cell r="E256" t="str">
            <v>595</v>
          </cell>
          <cell r="F256" t="str">
            <v>0404044</v>
          </cell>
          <cell r="G256" t="str">
            <v>503603</v>
          </cell>
          <cell r="H256"/>
          <cell r="I256" t="str">
            <v>PROFESIONAL</v>
          </cell>
          <cell r="J256" t="str">
            <v>2142</v>
          </cell>
          <cell r="K256" t="str">
            <v>PROF. SERV. CIVIL 3</v>
          </cell>
          <cell r="L256" t="str">
            <v>INGENIERIA CIVIL</v>
          </cell>
          <cell r="M256" t="str">
            <v>CONSERVACION VIAL</v>
          </cell>
          <cell r="N256"/>
          <cell r="O256" t="str">
            <v>PROPIEDAD</v>
          </cell>
          <cell r="Q256"/>
          <cell r="R256"/>
          <cell r="S256" t="str">
            <v>GERENCIA DE CONSERVACION DE VIAS Y PUENTES</v>
          </cell>
        </row>
        <row r="257">
          <cell r="A257" t="str">
            <v>0109580185</v>
          </cell>
          <cell r="B257" t="str">
            <v xml:space="preserve">BARRANTES SIBAJA ALEJANDRO MOISES </v>
          </cell>
          <cell r="C257" t="str">
            <v>M</v>
          </cell>
          <cell r="D257" t="str">
            <v>00108010001</v>
          </cell>
          <cell r="E257" t="str">
            <v>467</v>
          </cell>
          <cell r="F257" t="str">
            <v>0401041</v>
          </cell>
          <cell r="G257" t="str">
            <v>029223</v>
          </cell>
          <cell r="H257"/>
          <cell r="I257" t="str">
            <v>PROFESIONAL</v>
          </cell>
          <cell r="J257" t="str">
            <v>2421</v>
          </cell>
          <cell r="K257" t="str">
            <v>PROF. SERV. CIVIL 1 GRUPO A</v>
          </cell>
          <cell r="L257" t="str">
            <v>DERECHO</v>
          </cell>
          <cell r="M257" t="str">
            <v>ADM. SUPERIOR-GERENCIA ASUNTOS JURIDICOS</v>
          </cell>
          <cell r="N257"/>
          <cell r="O257" t="str">
            <v>PROPIEDAD</v>
          </cell>
          <cell r="P257">
            <v>40832</v>
          </cell>
          <cell r="Q257"/>
          <cell r="R257"/>
          <cell r="S257" t="str">
            <v>GERENCIA DE GESTION ASUNTOS JURIDICOS</v>
          </cell>
        </row>
        <row r="258">
          <cell r="A258" t="str">
            <v>0109590438</v>
          </cell>
          <cell r="B258" t="str">
            <v>SALAS VARGAS JUAN DIEGO</v>
          </cell>
          <cell r="C258" t="str">
            <v>M</v>
          </cell>
          <cell r="D258" t="str">
            <v>00303010001</v>
          </cell>
          <cell r="E258" t="str">
            <v>595</v>
          </cell>
          <cell r="F258" t="str">
            <v>0404044</v>
          </cell>
          <cell r="G258" t="str">
            <v>025715</v>
          </cell>
          <cell r="H258"/>
          <cell r="I258" t="str">
            <v>PROFESIONAL</v>
          </cell>
          <cell r="J258" t="str">
            <v>2141</v>
          </cell>
          <cell r="K258" t="str">
            <v>PROF. SERV. CIVIL 3</v>
          </cell>
          <cell r="L258" t="str">
            <v>ARQUITECTURA</v>
          </cell>
          <cell r="M258" t="str">
            <v>CONSTRUCCION VIAL-INGENIERIA</v>
          </cell>
          <cell r="N258"/>
          <cell r="O258" t="str">
            <v>PROPIEDAD</v>
          </cell>
          <cell r="P258" t="str">
            <v>01/02/2010</v>
          </cell>
          <cell r="Q258"/>
          <cell r="R258"/>
          <cell r="S258" t="str">
            <v>GERENCIA DE CONTRATACION VIAL</v>
          </cell>
        </row>
        <row r="259">
          <cell r="A259" t="str">
            <v>0109600887</v>
          </cell>
          <cell r="B259" t="str">
            <v>ARIAS SANCHEZ ALEJANDRA</v>
          </cell>
          <cell r="C259" t="str">
            <v>F</v>
          </cell>
          <cell r="D259" t="str">
            <v>00109030001</v>
          </cell>
          <cell r="E259" t="str">
            <v>467</v>
          </cell>
          <cell r="F259" t="str">
            <v>0401041</v>
          </cell>
          <cell r="G259" t="str">
            <v>014982</v>
          </cell>
          <cell r="H259"/>
          <cell r="I259" t="str">
            <v>PROFESIONAL</v>
          </cell>
          <cell r="J259" t="str">
            <v>2413</v>
          </cell>
          <cell r="K259" t="str">
            <v>PROF. SERV. CIVIL 1 GRUPO A</v>
          </cell>
          <cell r="L259" t="str">
            <v>ADMINISTRACION-GENERALISTA</v>
          </cell>
          <cell r="M259" t="str">
            <v>ADM. SUPERIOR-PROVEEDURIA</v>
          </cell>
          <cell r="N259"/>
          <cell r="O259" t="str">
            <v>PROPIEDAD</v>
          </cell>
          <cell r="P259">
            <v>40725</v>
          </cell>
          <cell r="Q259"/>
          <cell r="R259"/>
          <cell r="S259" t="str">
            <v>DIRECCION DE PROVEEDURIA</v>
          </cell>
        </row>
        <row r="260">
          <cell r="A260" t="str">
            <v>0109730726</v>
          </cell>
          <cell r="B260" t="str">
            <v>AGUILAR VEGA ALEJANDRA</v>
          </cell>
          <cell r="C260" t="str">
            <v>F</v>
          </cell>
          <cell r="D260" t="str">
            <v>00110010001</v>
          </cell>
          <cell r="E260" t="str">
            <v>595</v>
          </cell>
          <cell r="F260" t="str">
            <v>0404044</v>
          </cell>
          <cell r="G260" t="str">
            <v>009062</v>
          </cell>
          <cell r="H260"/>
          <cell r="I260" t="str">
            <v>PROFESIONAL</v>
          </cell>
          <cell r="J260" t="str">
            <v>2413</v>
          </cell>
          <cell r="K260" t="str">
            <v>PROF. SERV. CIVIL 3</v>
          </cell>
          <cell r="L260" t="str">
            <v>ADMINISTRACION-GENERALISTA</v>
          </cell>
          <cell r="M260" t="str">
            <v>ADM. SUPERIOR-PLANIFICACION INSTITUCIONAL</v>
          </cell>
          <cell r="N260"/>
          <cell r="O260" t="str">
            <v>PROPIEDAD</v>
          </cell>
          <cell r="P260" t="str">
            <v>16/03/2011</v>
          </cell>
          <cell r="Q260"/>
          <cell r="R260"/>
          <cell r="S260" t="str">
            <v>PLANIFICACION INSTITUCIONAL</v>
          </cell>
        </row>
        <row r="261">
          <cell r="A261" t="str">
            <v>0109780387</v>
          </cell>
          <cell r="B261" t="str">
            <v>MORA OBANDO HAROLD</v>
          </cell>
          <cell r="C261" t="str">
            <v>M</v>
          </cell>
          <cell r="D261" t="str">
            <v>00303010001</v>
          </cell>
          <cell r="E261" t="str">
            <v>467</v>
          </cell>
          <cell r="F261" t="str">
            <v>0401041</v>
          </cell>
          <cell r="G261" t="str">
            <v>503585</v>
          </cell>
          <cell r="H261" t="str">
            <v>2012-25</v>
          </cell>
          <cell r="I261" t="str">
            <v>PROFESIONAL</v>
          </cell>
          <cell r="J261" t="str">
            <v>2142</v>
          </cell>
          <cell r="K261" t="str">
            <v>PROF. SERV. CIVIL 1 GRUPO A</v>
          </cell>
          <cell r="L261" t="str">
            <v>INGENIERIA CIVIL</v>
          </cell>
          <cell r="M261" t="str">
            <v>CONSTRUCCION VIAL-INGENIERIA</v>
          </cell>
          <cell r="N261"/>
          <cell r="O261" t="str">
            <v>INTERINO</v>
          </cell>
          <cell r="P261">
            <v>41137</v>
          </cell>
          <cell r="Q261">
            <v>41229</v>
          </cell>
          <cell r="R261">
            <v>41289</v>
          </cell>
          <cell r="S261" t="str">
            <v>GERENCIA DE CONTRATACION VIAL</v>
          </cell>
        </row>
        <row r="262">
          <cell r="A262" t="str">
            <v>0109790474</v>
          </cell>
          <cell r="B262" t="str">
            <v>GARITA GAMBOA GRACE LINA</v>
          </cell>
          <cell r="C262" t="str">
            <v>F</v>
          </cell>
          <cell r="D262" t="str">
            <v>00102010001</v>
          </cell>
          <cell r="E262" t="str">
            <v>570</v>
          </cell>
          <cell r="F262" t="str">
            <v>0404043</v>
          </cell>
          <cell r="G262" t="str">
            <v>000105</v>
          </cell>
          <cell r="H262"/>
          <cell r="I262" t="str">
            <v>PROFESIONAL</v>
          </cell>
          <cell r="J262" t="str">
            <v>2413</v>
          </cell>
          <cell r="K262" t="str">
            <v>PROF. SERV. CIVIL 2</v>
          </cell>
          <cell r="L262" t="str">
            <v>AUDITORIA</v>
          </cell>
          <cell r="M262" t="str">
            <v>ADM. SUPERIOR-AUDITORIA</v>
          </cell>
          <cell r="N262"/>
          <cell r="O262" t="str">
            <v>PROPIEDAD</v>
          </cell>
          <cell r="P262"/>
          <cell r="Q262"/>
          <cell r="R262"/>
          <cell r="S262" t="str">
            <v>AUDITORIA</v>
          </cell>
        </row>
        <row r="263">
          <cell r="A263" t="str">
            <v>0109800241</v>
          </cell>
          <cell r="B263" t="str">
            <v>AGUERO AZOFEIFA DAVID GERARDO</v>
          </cell>
          <cell r="C263" t="str">
            <v>M</v>
          </cell>
          <cell r="D263" t="str">
            <v>00303010001</v>
          </cell>
          <cell r="E263" t="str">
            <v>467</v>
          </cell>
          <cell r="F263" t="str">
            <v>0401041</v>
          </cell>
          <cell r="G263" t="str">
            <v>029088</v>
          </cell>
          <cell r="H263"/>
          <cell r="I263" t="str">
            <v>PROFESIONAL</v>
          </cell>
          <cell r="J263" t="str">
            <v>2148</v>
          </cell>
          <cell r="K263" t="str">
            <v>PROF. SERV. CIVIL 1 GRUPO A</v>
          </cell>
          <cell r="L263" t="str">
            <v>TOPOGRAFIA</v>
          </cell>
          <cell r="M263" t="str">
            <v>CONSTRUCCION VIAL-INGENIERIA</v>
          </cell>
          <cell r="N263"/>
          <cell r="O263" t="str">
            <v>PROPIEDAD</v>
          </cell>
          <cell r="P263"/>
          <cell r="Q263"/>
          <cell r="R263"/>
          <cell r="S263" t="str">
            <v>GERENCIA DE CONTRATACION VIAL</v>
          </cell>
        </row>
        <row r="264">
          <cell r="A264" t="str">
            <v>0109920391</v>
          </cell>
          <cell r="B264" t="str">
            <v>COTO CHAVES RONNY</v>
          </cell>
          <cell r="C264" t="str">
            <v>M</v>
          </cell>
          <cell r="D264" t="str">
            <v>00202010001</v>
          </cell>
          <cell r="E264" t="str">
            <v>595</v>
          </cell>
          <cell r="F264" t="str">
            <v>0404044</v>
          </cell>
          <cell r="G264" t="str">
            <v>503608</v>
          </cell>
          <cell r="H264"/>
          <cell r="I264" t="str">
            <v>PROFESIONAL</v>
          </cell>
          <cell r="J264" t="str">
            <v>2142</v>
          </cell>
          <cell r="K264" t="str">
            <v>PROF. SERV. CIVIL 3</v>
          </cell>
          <cell r="L264" t="str">
            <v>INGENIERIA CIVIL</v>
          </cell>
          <cell r="M264" t="str">
            <v>CONSERVACION VIAL</v>
          </cell>
          <cell r="N264"/>
          <cell r="O264" t="str">
            <v>PROPIEDAD</v>
          </cell>
          <cell r="P264">
            <v>40360</v>
          </cell>
          <cell r="Q264"/>
          <cell r="R264"/>
          <cell r="S264" t="str">
            <v>GERENCIA DE CONSERVACION DE VIAS Y PUENTES</v>
          </cell>
        </row>
        <row r="265">
          <cell r="A265" t="str">
            <v>0109990736</v>
          </cell>
          <cell r="B265" t="str">
            <v>SEQUEIRA ROVIRA EUGENIA MARIA</v>
          </cell>
          <cell r="C265" t="str">
            <v>F</v>
          </cell>
          <cell r="D265" t="str">
            <v>00302010001</v>
          </cell>
          <cell r="E265" t="str">
            <v>570</v>
          </cell>
          <cell r="F265" t="str">
            <v>0404043</v>
          </cell>
          <cell r="G265" t="str">
            <v>073079</v>
          </cell>
          <cell r="H265"/>
          <cell r="I265" t="str">
            <v>PROFESIONAL</v>
          </cell>
          <cell r="J265" t="str">
            <v>2142</v>
          </cell>
          <cell r="K265" t="str">
            <v>PROF. SERV. CIVIL 2</v>
          </cell>
          <cell r="L265" t="str">
            <v>INGENIERIA CIVIL</v>
          </cell>
          <cell r="M265" t="str">
            <v>CONSTRUCCION VIAL-OBRAS</v>
          </cell>
          <cell r="N265"/>
          <cell r="O265" t="str">
            <v>PROPIEDAD</v>
          </cell>
          <cell r="P265"/>
          <cell r="Q265"/>
          <cell r="S265" t="str">
            <v>GERENCIA DE CONSTRUCCION DE VIAS Y PUENTES</v>
          </cell>
        </row>
        <row r="266">
          <cell r="A266" t="str">
            <v>0109990946</v>
          </cell>
          <cell r="B266" t="str">
            <v>BURGOS BARRANTES ADRIANA</v>
          </cell>
          <cell r="C266" t="str">
            <v>F</v>
          </cell>
          <cell r="D266" t="str">
            <v>00109020003</v>
          </cell>
          <cell r="E266" t="str">
            <v>529</v>
          </cell>
          <cell r="F266" t="str">
            <v>0403042</v>
          </cell>
          <cell r="G266" t="str">
            <v>025684</v>
          </cell>
          <cell r="H266"/>
          <cell r="I266" t="str">
            <v>PROFESIONAL</v>
          </cell>
          <cell r="J266" t="str">
            <v>2413</v>
          </cell>
          <cell r="K266" t="str">
            <v>PROF. SERV. CIVIL 1 GRUPO B</v>
          </cell>
          <cell r="L266" t="str">
            <v>ADMINISTRACION-GENERALISTA</v>
          </cell>
          <cell r="M266" t="str">
            <v>ADM. SUPERIOR-EJEC. PRESUPUESTARIA</v>
          </cell>
          <cell r="N266"/>
          <cell r="O266" t="str">
            <v>INTERINO</v>
          </cell>
          <cell r="P266">
            <v>40375</v>
          </cell>
          <cell r="Q266">
            <v>41244</v>
          </cell>
          <cell r="R266">
            <v>41304</v>
          </cell>
          <cell r="S266" t="str">
            <v>DEPARTAMENTO DE CONTABILIDAD</v>
          </cell>
        </row>
        <row r="267">
          <cell r="A267" t="str">
            <v>0110150246</v>
          </cell>
          <cell r="B267" t="str">
            <v>BARQUERO ACUÑA PAOLA</v>
          </cell>
          <cell r="C267" t="str">
            <v>F</v>
          </cell>
          <cell r="D267" t="str">
            <v>00109020005</v>
          </cell>
          <cell r="E267" t="str">
            <v>570</v>
          </cell>
          <cell r="F267" t="str">
            <v>0404043</v>
          </cell>
          <cell r="G267" t="str">
            <v>503556</v>
          </cell>
          <cell r="H267"/>
          <cell r="I267" t="str">
            <v>PROFESIONAL</v>
          </cell>
          <cell r="J267" t="str">
            <v>2413</v>
          </cell>
          <cell r="K267" t="str">
            <v>PROF. SERV. CIVIL 2</v>
          </cell>
          <cell r="L267" t="str">
            <v>ADMINISTRACION DE NEGOCIOS</v>
          </cell>
          <cell r="M267" t="str">
            <v>ADM. SUPERIOR-FORMULACION PRESUPUESTARIA</v>
          </cell>
          <cell r="N267" t="str">
            <v>FORMULACION PRESUPUESTARIA</v>
          </cell>
          <cell r="O267" t="str">
            <v>PROPIEDAD</v>
          </cell>
          <cell r="P267"/>
          <cell r="Q267"/>
          <cell r="R267"/>
          <cell r="S267" t="str">
            <v>DEPARTAMENTO DE EJECUCION PRESUPUESTARIA</v>
          </cell>
        </row>
        <row r="268">
          <cell r="A268" t="str">
            <v>0110190620</v>
          </cell>
          <cell r="B268" t="str">
            <v>MONGE CHAVES ADRIANA</v>
          </cell>
          <cell r="C268" t="str">
            <v>F</v>
          </cell>
          <cell r="D268" t="str">
            <v>00107010001</v>
          </cell>
          <cell r="E268" t="str">
            <v>595</v>
          </cell>
          <cell r="F268" t="str">
            <v>0404044</v>
          </cell>
          <cell r="G268" t="str">
            <v>503550</v>
          </cell>
          <cell r="H268"/>
          <cell r="I268" t="str">
            <v>PROFESIONAL</v>
          </cell>
          <cell r="J268" t="str">
            <v>2142</v>
          </cell>
          <cell r="K268" t="str">
            <v>PROF. SERV. CIVIL 3</v>
          </cell>
          <cell r="L268" t="str">
            <v>INGENIERIA CIVIL</v>
          </cell>
          <cell r="M268" t="str">
            <v>ADM. SUPERIOR-DIREC. EJECUTIVA</v>
          </cell>
          <cell r="N268" t="str">
            <v>DIRECCION EJECUTIVA</v>
          </cell>
          <cell r="O268" t="str">
            <v>PROPIEDAD</v>
          </cell>
          <cell r="P268">
            <v>40452</v>
          </cell>
          <cell r="Q268"/>
          <cell r="R268"/>
          <cell r="S268" t="str">
            <v>GERENCIA DE CONTRATACION VIAL</v>
          </cell>
        </row>
        <row r="269">
          <cell r="A269" t="str">
            <v>0110210064</v>
          </cell>
          <cell r="B269" t="str">
            <v>PUERTAS JINESTA PABLO</v>
          </cell>
          <cell r="C269" t="str">
            <v>M</v>
          </cell>
          <cell r="D269" t="str">
            <v>00401010001</v>
          </cell>
          <cell r="E269" t="str">
            <v>570</v>
          </cell>
          <cell r="F269" t="str">
            <v>0404043</v>
          </cell>
          <cell r="G269">
            <v>500004</v>
          </cell>
          <cell r="H269"/>
          <cell r="I269" t="str">
            <v>PROFESIONAL</v>
          </cell>
          <cell r="J269" t="str">
            <v>2413</v>
          </cell>
          <cell r="K269" t="str">
            <v>PROF. SERV. CIVIL 2</v>
          </cell>
          <cell r="L269" t="str">
            <v>ADMINISTRACION-GENERALISTA</v>
          </cell>
          <cell r="M269" t="str">
            <v>OPERAC. E INVERSIONES VIAS DE PEAJE</v>
          </cell>
          <cell r="N269" t="str">
            <v>PEAJE ALAJUELA</v>
          </cell>
          <cell r="O269" t="str">
            <v>PROPIEDAD</v>
          </cell>
          <cell r="P269">
            <v>40437</v>
          </cell>
          <cell r="Q269"/>
          <cell r="R269"/>
          <cell r="S269" t="str">
            <v>DEPARTAMENTO DE PEAJES</v>
          </cell>
        </row>
        <row r="270">
          <cell r="A270" t="str">
            <v>0110430593</v>
          </cell>
          <cell r="B270" t="str">
            <v>VILLALOBOS PACHECO LUIS JAVIER</v>
          </cell>
          <cell r="C270" t="str">
            <v>M</v>
          </cell>
          <cell r="D270" t="str">
            <v>00303010001</v>
          </cell>
          <cell r="E270" t="str">
            <v>595</v>
          </cell>
          <cell r="F270" t="str">
            <v>0404044</v>
          </cell>
          <cell r="G270" t="str">
            <v>503568</v>
          </cell>
          <cell r="H270"/>
          <cell r="I270" t="str">
            <v>PROFESIONAL</v>
          </cell>
          <cell r="J270" t="str">
            <v>2142</v>
          </cell>
          <cell r="K270" t="str">
            <v>PROF. SERV. CIVIL 3</v>
          </cell>
          <cell r="L270" t="str">
            <v>INGENIERIA CIVIL</v>
          </cell>
          <cell r="M270" t="str">
            <v>CONSTRUCCION VIAL-INGENIERIA</v>
          </cell>
          <cell r="N270"/>
          <cell r="O270" t="str">
            <v>PROPIEDAD</v>
          </cell>
          <cell r="P270">
            <v>40360</v>
          </cell>
          <cell r="Q270"/>
          <cell r="R270"/>
          <cell r="S270" t="str">
            <v>GERENCIA DE CONTRATACION VIAL</v>
          </cell>
        </row>
        <row r="271">
          <cell r="A271" t="str">
            <v>0110440117</v>
          </cell>
          <cell r="B271" t="str">
            <v>ALPIZAR BARRANTES CAROLINA</v>
          </cell>
          <cell r="C271" t="str">
            <v>F</v>
          </cell>
          <cell r="D271" t="str">
            <v>00105010001</v>
          </cell>
          <cell r="E271" t="str">
            <v>529</v>
          </cell>
          <cell r="F271" t="str">
            <v>0403042</v>
          </cell>
          <cell r="G271" t="str">
            <v>095889</v>
          </cell>
          <cell r="H271"/>
          <cell r="I271" t="str">
            <v>PROFESIONAL</v>
          </cell>
          <cell r="J271" t="str">
            <v>2412</v>
          </cell>
          <cell r="K271" t="str">
            <v>PROF. SERV. CIVIL 1 GRUPO B</v>
          </cell>
          <cell r="L271" t="str">
            <v>ADMINISTRACION-RECURSOS HUMANOS</v>
          </cell>
          <cell r="M271" t="str">
            <v>ADM. SUPERIOR-DIRECCION GESTION DEL RECURSO HUMANO</v>
          </cell>
          <cell r="N271"/>
          <cell r="O271" t="str">
            <v>INTERINO</v>
          </cell>
          <cell r="P271">
            <v>40590</v>
          </cell>
          <cell r="Q271">
            <v>41274</v>
          </cell>
          <cell r="R271">
            <v>41363</v>
          </cell>
          <cell r="S271" t="str">
            <v>DIRECCION DE GESTION DEL RECURSO HUMANO</v>
          </cell>
        </row>
        <row r="272">
          <cell r="A272" t="str">
            <v>0110440472</v>
          </cell>
          <cell r="B272" t="str">
            <v>VINDAS ROJAS SARA</v>
          </cell>
          <cell r="C272" t="str">
            <v>F</v>
          </cell>
          <cell r="D272" t="str">
            <v>00109030001</v>
          </cell>
          <cell r="E272" t="str">
            <v>570</v>
          </cell>
          <cell r="F272" t="str">
            <v>0404043</v>
          </cell>
          <cell r="G272" t="str">
            <v>503555</v>
          </cell>
          <cell r="H272"/>
          <cell r="I272" t="str">
            <v>PROFESIONAL</v>
          </cell>
          <cell r="J272" t="str">
            <v>2413</v>
          </cell>
          <cell r="K272" t="str">
            <v>PROF. SERV. CIVIL 2</v>
          </cell>
          <cell r="L272" t="str">
            <v>ADMINISTRACION DE NEGOCIOS</v>
          </cell>
          <cell r="M272" t="str">
            <v>ADM. SUPERIOR-PROVEEDURIA</v>
          </cell>
          <cell r="N272" t="str">
            <v>PROVEEDURIA</v>
          </cell>
          <cell r="O272" t="str">
            <v>PROPIEDAD</v>
          </cell>
          <cell r="P272">
            <v>40787</v>
          </cell>
          <cell r="Q272"/>
          <cell r="S272" t="str">
            <v>DIRECCION DE PROVEEDURIA</v>
          </cell>
        </row>
        <row r="273">
          <cell r="A273" t="str">
            <v>0110630373</v>
          </cell>
          <cell r="B273" t="str">
            <v>SEGURA VARGAS RAFAEL</v>
          </cell>
          <cell r="C273" t="str">
            <v>M</v>
          </cell>
          <cell r="D273" t="str">
            <v>00401060001</v>
          </cell>
          <cell r="E273" t="str">
            <v>570</v>
          </cell>
          <cell r="F273" t="str">
            <v>0404043</v>
          </cell>
          <cell r="G273" t="str">
            <v>500632</v>
          </cell>
          <cell r="H273"/>
          <cell r="I273" t="str">
            <v>PROFESIONAL</v>
          </cell>
          <cell r="J273" t="str">
            <v>2413</v>
          </cell>
          <cell r="K273" t="str">
            <v>PROF. SERV. CIVIL 2</v>
          </cell>
          <cell r="L273" t="str">
            <v>ADMINISTRACION-GENERALISTA</v>
          </cell>
          <cell r="M273" t="str">
            <v>OPERAC. E INVERSIONES VIAS DE PEAJE</v>
          </cell>
          <cell r="N273" t="str">
            <v>OFICINAS CENTRALES</v>
          </cell>
          <cell r="O273" t="str">
            <v>PROPIEDAD</v>
          </cell>
          <cell r="Q273"/>
          <cell r="R273"/>
          <cell r="S273" t="str">
            <v>DEPARTAMENTO DE PEAJES</v>
          </cell>
        </row>
        <row r="274">
          <cell r="A274" t="str">
            <v>0110630734</v>
          </cell>
          <cell r="B274" t="str">
            <v>PANIAGUA CASCANTE ANA YANCY</v>
          </cell>
          <cell r="C274" t="str">
            <v>F</v>
          </cell>
          <cell r="D274" t="str">
            <v>00202010001</v>
          </cell>
          <cell r="E274" t="str">
            <v>595</v>
          </cell>
          <cell r="F274" t="str">
            <v>0404044</v>
          </cell>
          <cell r="G274" t="str">
            <v>030463</v>
          </cell>
          <cell r="H274"/>
          <cell r="I274" t="str">
            <v>PROFESIONAL</v>
          </cell>
          <cell r="J274" t="str">
            <v>2142</v>
          </cell>
          <cell r="K274" t="str">
            <v>PROF. SERV. CIVIL 3</v>
          </cell>
          <cell r="L274" t="str">
            <v>INGENIERIA CIVIL</v>
          </cell>
          <cell r="M274" t="str">
            <v>CONSERVACION VIAL</v>
          </cell>
          <cell r="N274"/>
          <cell r="O274" t="str">
            <v>PROPIEDAD</v>
          </cell>
          <cell r="P274" t="str">
            <v>01/07/2011</v>
          </cell>
          <cell r="Q274"/>
          <cell r="R274"/>
          <cell r="S274" t="str">
            <v>GERENCIA DE CONSERVACION DE VIAS Y PUENTES</v>
          </cell>
        </row>
        <row r="275">
          <cell r="A275" t="str">
            <v>0110830171</v>
          </cell>
          <cell r="B275" t="str">
            <v>MORA GUEVARA ANDRES</v>
          </cell>
          <cell r="C275" t="str">
            <v>M</v>
          </cell>
          <cell r="D275" t="str">
            <v>00303010001</v>
          </cell>
          <cell r="E275" t="str">
            <v>467</v>
          </cell>
          <cell r="F275" t="str">
            <v>0401041</v>
          </cell>
          <cell r="G275" t="str">
            <v>503589</v>
          </cell>
          <cell r="H275"/>
          <cell r="I275" t="str">
            <v>PROFESIONAL</v>
          </cell>
          <cell r="J275" t="str">
            <v>2142</v>
          </cell>
          <cell r="K275" t="str">
            <v>PROF. SERV. CIVIL 1 GRUPO A</v>
          </cell>
          <cell r="L275" t="str">
            <v>INGENIERIA CIVIL</v>
          </cell>
          <cell r="M275" t="str">
            <v>CONSTRUCCION VIAL-INGENIERIA</v>
          </cell>
          <cell r="N275"/>
          <cell r="O275" t="str">
            <v>PROPIEDAD</v>
          </cell>
          <cell r="P275">
            <v>40528</v>
          </cell>
          <cell r="Q275"/>
          <cell r="R275"/>
          <cell r="S275" t="str">
            <v>GERENCIA DE CONSERVACION DE VIAS Y PUENTES</v>
          </cell>
        </row>
        <row r="276">
          <cell r="A276" t="str">
            <v>0110870994</v>
          </cell>
          <cell r="B276" t="str">
            <v>CASTILLO AZOFEIFA LIDIA EUGENIA</v>
          </cell>
          <cell r="C276" t="str">
            <v>F</v>
          </cell>
          <cell r="D276" t="str">
            <v>00103010001</v>
          </cell>
          <cell r="E276" t="str">
            <v>467</v>
          </cell>
          <cell r="F276" t="str">
            <v>0401041</v>
          </cell>
          <cell r="G276" t="str">
            <v>013586</v>
          </cell>
          <cell r="H276"/>
          <cell r="I276" t="str">
            <v>PROFESIONAL</v>
          </cell>
          <cell r="J276" t="str">
            <v>2452</v>
          </cell>
          <cell r="K276" t="str">
            <v>PROF. SERV. CIVIL 1 GRUPO A</v>
          </cell>
          <cell r="L276" t="str">
            <v>PERIODISMO</v>
          </cell>
          <cell r="M276" t="str">
            <v>ADM. SUPERIOR-COMUNICACIÓN E IMAGEN</v>
          </cell>
          <cell r="N276"/>
          <cell r="O276" t="str">
            <v>PROPIEDAD</v>
          </cell>
          <cell r="P276">
            <v>40284</v>
          </cell>
          <cell r="Q276"/>
          <cell r="R276"/>
          <cell r="S276" t="str">
            <v>COMUNICACIÓN E IMAGEN</v>
          </cell>
        </row>
        <row r="277">
          <cell r="A277" t="str">
            <v>0111030956</v>
          </cell>
          <cell r="B277" t="str">
            <v>MATA CARRANZA REINALDO ENRIQUE</v>
          </cell>
          <cell r="C277" t="str">
            <v>M</v>
          </cell>
          <cell r="D277" t="str">
            <v>00303010001</v>
          </cell>
          <cell r="E277" t="str">
            <v>529</v>
          </cell>
          <cell r="F277" t="str">
            <v>0403042</v>
          </cell>
          <cell r="G277" t="str">
            <v>503579</v>
          </cell>
          <cell r="H277" t="str">
            <v>2011-34</v>
          </cell>
          <cell r="I277" t="str">
            <v>PROFESIONAL</v>
          </cell>
          <cell r="J277" t="str">
            <v>2148</v>
          </cell>
          <cell r="K277" t="str">
            <v>PROF. SERV. CIVIL 1 GRUPO B</v>
          </cell>
          <cell r="L277" t="str">
            <v>TOPOGRAFIA</v>
          </cell>
          <cell r="M277" t="str">
            <v>CONSTRUCCION VIAL-INGENIERIA</v>
          </cell>
          <cell r="N277"/>
          <cell r="O277" t="str">
            <v>INTERINO</v>
          </cell>
          <cell r="P277">
            <v>40375</v>
          </cell>
          <cell r="Q277">
            <v>41229</v>
          </cell>
          <cell r="R277">
            <v>41289</v>
          </cell>
          <cell r="S277" t="str">
            <v>GERENCIA DE CONSERVACION DE VIAS Y PUENTES</v>
          </cell>
        </row>
        <row r="278">
          <cell r="A278" t="str">
            <v>0111050663</v>
          </cell>
          <cell r="B278" t="str">
            <v>CASTRO FALLAS ANDRES ESTEBAN</v>
          </cell>
          <cell r="C278" t="str">
            <v>M</v>
          </cell>
          <cell r="D278" t="str">
            <v>00401050001</v>
          </cell>
          <cell r="E278" t="str">
            <v>467</v>
          </cell>
          <cell r="F278" t="str">
            <v>0401041</v>
          </cell>
          <cell r="G278" t="str">
            <v>500151</v>
          </cell>
          <cell r="H278"/>
          <cell r="I278" t="str">
            <v>PROFESIONAL</v>
          </cell>
          <cell r="J278" t="str">
            <v>2413</v>
          </cell>
          <cell r="K278" t="str">
            <v>PROF. SERV. CIVIL 1 GRUPO A</v>
          </cell>
          <cell r="L278" t="str">
            <v>ADMINISTRACION-GENERALISTA</v>
          </cell>
          <cell r="M278" t="str">
            <v>OPERAC. E INVERSIONES VIAS DE PEAJE</v>
          </cell>
          <cell r="N278" t="str">
            <v>PEAJE NARANJO</v>
          </cell>
          <cell r="O278" t="str">
            <v>PROPIEDAD</v>
          </cell>
          <cell r="P278">
            <v>40513</v>
          </cell>
          <cell r="Q278"/>
          <cell r="R278"/>
          <cell r="S278" t="str">
            <v>DEPARTAMENTO DE PEAJES</v>
          </cell>
        </row>
        <row r="279">
          <cell r="A279" t="str">
            <v>0111080652</v>
          </cell>
          <cell r="B279" t="str">
            <v>CHINCHILLA TORRES FRANCINI</v>
          </cell>
          <cell r="C279" t="str">
            <v>F</v>
          </cell>
          <cell r="D279" t="str">
            <v>00303010001</v>
          </cell>
          <cell r="E279" t="str">
            <v>570</v>
          </cell>
          <cell r="F279" t="str">
            <v>0404043</v>
          </cell>
          <cell r="G279" t="str">
            <v>000119</v>
          </cell>
          <cell r="H279"/>
          <cell r="I279" t="str">
            <v>PROFESIONAL</v>
          </cell>
          <cell r="J279" t="str">
            <v>2142</v>
          </cell>
          <cell r="K279" t="str">
            <v>PROF. SERV. CIVIL 2</v>
          </cell>
          <cell r="L279" t="str">
            <v>INGENIERIA CIVIL</v>
          </cell>
          <cell r="M279" t="str">
            <v>CONSTRUCCION VIAL-INGENIERIA</v>
          </cell>
          <cell r="N279"/>
          <cell r="O279" t="str">
            <v>PROPIEDAD</v>
          </cell>
          <cell r="P279">
            <v>40330</v>
          </cell>
          <cell r="Q279"/>
          <cell r="R279"/>
          <cell r="S279" t="str">
            <v>GERENCIA DE CONTRATACION VIAL</v>
          </cell>
        </row>
        <row r="280">
          <cell r="A280" t="str">
            <v>0111120928</v>
          </cell>
          <cell r="B280" t="str">
            <v>LEON MONTERO ANDREY</v>
          </cell>
          <cell r="C280" t="str">
            <v>M</v>
          </cell>
          <cell r="D280" t="str">
            <v>00105010001</v>
          </cell>
          <cell r="E280" t="str">
            <v>570</v>
          </cell>
          <cell r="F280" t="str">
            <v>0404043</v>
          </cell>
          <cell r="G280" t="str">
            <v>503547</v>
          </cell>
          <cell r="H280"/>
          <cell r="I280" t="str">
            <v>PROFESIONAL</v>
          </cell>
          <cell r="J280" t="str">
            <v>2412</v>
          </cell>
          <cell r="K280" t="str">
            <v>PROF. SERV. CIVIL 2</v>
          </cell>
          <cell r="L280" t="str">
            <v>ADMINISTRACION-RECURSOS HUMANOS</v>
          </cell>
          <cell r="M280" t="str">
            <v>ADM. SUPERIOR-DIRECCION GESTION DEL RECURSO HUMANO</v>
          </cell>
          <cell r="N280"/>
          <cell r="O280" t="str">
            <v>PROPIEDAD</v>
          </cell>
          <cell r="P280" t="str">
            <v>16/02/2010</v>
          </cell>
          <cell r="Q280"/>
          <cell r="R280"/>
          <cell r="S280" t="str">
            <v>DIRECCION DE GESTION DEL RECURSO HUMANO</v>
          </cell>
        </row>
        <row r="281">
          <cell r="A281" t="str">
            <v>0111240539</v>
          </cell>
          <cell r="B281" t="str">
            <v>MADRIGAL GARAY ROSA</v>
          </cell>
          <cell r="C281" t="str">
            <v>F</v>
          </cell>
          <cell r="D281" t="str">
            <v>00303010001</v>
          </cell>
          <cell r="E281" t="str">
            <v>467</v>
          </cell>
          <cell r="F281" t="str">
            <v>0401041</v>
          </cell>
          <cell r="G281" t="str">
            <v>503587</v>
          </cell>
          <cell r="H281"/>
          <cell r="I281" t="str">
            <v>PROFESIONAL</v>
          </cell>
          <cell r="J281" t="str">
            <v>2142</v>
          </cell>
          <cell r="K281" t="str">
            <v>PROF. SERV. CIVIL 1 GRUPO A</v>
          </cell>
          <cell r="L281" t="str">
            <v>INGENIERIA CIVIL</v>
          </cell>
          <cell r="M281" t="str">
            <v>CONSTRUCCION VIAL-INGENIERIA</v>
          </cell>
          <cell r="N281"/>
          <cell r="O281" t="str">
            <v>PROPIEDAD</v>
          </cell>
          <cell r="P281">
            <v>40710</v>
          </cell>
          <cell r="Q281"/>
          <cell r="R281"/>
          <cell r="S281" t="str">
            <v>PLANIFICACION INSTITUCIONAL</v>
          </cell>
        </row>
        <row r="282">
          <cell r="A282" t="str">
            <v>0111280983</v>
          </cell>
          <cell r="B282" t="str">
            <v>CHAVARRIA ALPIZAR JOSE PABLO</v>
          </cell>
          <cell r="C282" t="str">
            <v>M</v>
          </cell>
          <cell r="D282" t="str">
            <v>00303010001</v>
          </cell>
          <cell r="E282" t="str">
            <v>595</v>
          </cell>
          <cell r="F282" t="str">
            <v>0404044</v>
          </cell>
          <cell r="G282" t="str">
            <v>503573</v>
          </cell>
          <cell r="H282"/>
          <cell r="I282" t="str">
            <v>PROFESIONAL</v>
          </cell>
          <cell r="J282" t="str">
            <v>2142</v>
          </cell>
          <cell r="K282" t="str">
            <v>PROF. SERV. CIVIL 3</v>
          </cell>
          <cell r="L282" t="str">
            <v>INGENIERIA CIVIL</v>
          </cell>
          <cell r="M282" t="str">
            <v>CONSTRUCCION VIAL-INGENIERIA</v>
          </cell>
          <cell r="N282"/>
          <cell r="O282" t="str">
            <v>PROPIEDAD</v>
          </cell>
          <cell r="P282">
            <v>40452</v>
          </cell>
          <cell r="Q282"/>
          <cell r="R282"/>
          <cell r="S282" t="str">
            <v>GERENCIA DE CONTRATACION VIAL</v>
          </cell>
        </row>
        <row r="283">
          <cell r="A283" t="str">
            <v>0111450086</v>
          </cell>
          <cell r="B283" t="str">
            <v>ZELEDON LEIVA EFRAIM</v>
          </cell>
          <cell r="C283" t="str">
            <v>M</v>
          </cell>
          <cell r="D283" t="str">
            <v>00202010001</v>
          </cell>
          <cell r="E283" t="str">
            <v>467</v>
          </cell>
          <cell r="F283" t="str">
            <v>0401041</v>
          </cell>
          <cell r="G283" t="str">
            <v>503619</v>
          </cell>
          <cell r="H283"/>
          <cell r="I283" t="str">
            <v>PROFESIONAL</v>
          </cell>
          <cell r="J283" t="str">
            <v>2142</v>
          </cell>
          <cell r="K283" t="str">
            <v>PROF. SERV. CIVIL 1 GRUPO A</v>
          </cell>
          <cell r="L283" t="str">
            <v>INGENIERIA CIVIL</v>
          </cell>
          <cell r="M283" t="str">
            <v>CONSERVACION VIAL</v>
          </cell>
          <cell r="N283"/>
          <cell r="O283" t="str">
            <v>PROPIEDAD</v>
          </cell>
          <cell r="P283">
            <v>40658</v>
          </cell>
          <cell r="Q283"/>
          <cell r="R283"/>
          <cell r="S283" t="str">
            <v>GERENCIA DE CONSERVACION DE VIAS Y PUENTES</v>
          </cell>
        </row>
        <row r="284">
          <cell r="A284" t="str">
            <v>0111580112</v>
          </cell>
          <cell r="B284" t="str">
            <v>RODRIGUEZ LEPIZ ANA SOFIA</v>
          </cell>
          <cell r="C284" t="str">
            <v>F</v>
          </cell>
          <cell r="D284" t="str">
            <v>00303010001</v>
          </cell>
          <cell r="E284" t="str">
            <v>570</v>
          </cell>
          <cell r="F284" t="str">
            <v>0404043</v>
          </cell>
          <cell r="G284" t="str">
            <v>503577</v>
          </cell>
          <cell r="H284"/>
          <cell r="I284" t="str">
            <v>PROFESIONAL</v>
          </cell>
          <cell r="J284" t="str">
            <v>2142</v>
          </cell>
          <cell r="K284" t="str">
            <v>PROF. SERV. CIVIL 2</v>
          </cell>
          <cell r="L284" t="str">
            <v>INGENIERIA CIVIL</v>
          </cell>
          <cell r="M284" t="str">
            <v>CONSTRUCCION VIAL-INGENIERIA</v>
          </cell>
          <cell r="N284"/>
          <cell r="O284" t="str">
            <v>PROPIEDAD</v>
          </cell>
          <cell r="P284">
            <v>40330</v>
          </cell>
          <cell r="Q284"/>
          <cell r="S284" t="str">
            <v>GERENCIA DE CONTRATACION VIAL</v>
          </cell>
        </row>
        <row r="285">
          <cell r="A285" t="str">
            <v>0111580367</v>
          </cell>
          <cell r="B285" t="str">
            <v>QUESADA VALVERDE RUTH MARIA</v>
          </cell>
          <cell r="C285" t="str">
            <v>F</v>
          </cell>
          <cell r="D285" t="str">
            <v>00110010001</v>
          </cell>
          <cell r="E285" t="str">
            <v>529</v>
          </cell>
          <cell r="F285" t="str">
            <v>0403042</v>
          </cell>
          <cell r="G285" t="str">
            <v>035317</v>
          </cell>
          <cell r="H285"/>
          <cell r="I285" t="str">
            <v>PROFESIONAL</v>
          </cell>
          <cell r="J285" t="str">
            <v>2142</v>
          </cell>
          <cell r="K285" t="str">
            <v>PROF. SERV. CIVIL 1 GRUPO B</v>
          </cell>
          <cell r="L285" t="str">
            <v>INGENIERIA CIVIL</v>
          </cell>
          <cell r="M285" t="str">
            <v>ADM. SUPERIOR-PLANIFICACION INSTITUCIONAL</v>
          </cell>
          <cell r="N285"/>
          <cell r="O285" t="str">
            <v>PROPIEDAD</v>
          </cell>
          <cell r="P285">
            <v>40375</v>
          </cell>
          <cell r="Q285"/>
          <cell r="R285"/>
          <cell r="S285" t="str">
            <v>PLANIFICACION INSTITUCIONAL</v>
          </cell>
        </row>
        <row r="286">
          <cell r="A286" t="str">
            <v>0111600069</v>
          </cell>
          <cell r="B286" t="str">
            <v>PEREZ ANCHIA JASON</v>
          </cell>
          <cell r="C286" t="str">
            <v>M</v>
          </cell>
          <cell r="D286" t="str">
            <v>00202010001</v>
          </cell>
          <cell r="E286" t="str">
            <v>570</v>
          </cell>
          <cell r="F286" t="str">
            <v>0404043</v>
          </cell>
          <cell r="G286" t="str">
            <v>503610</v>
          </cell>
          <cell r="H286"/>
          <cell r="I286" t="str">
            <v>PROFESIONAL</v>
          </cell>
          <cell r="J286" t="str">
            <v>2142</v>
          </cell>
          <cell r="K286" t="str">
            <v>PROF. SERV. CIVIL 2</v>
          </cell>
          <cell r="L286" t="str">
            <v>INGENIERIA CIVIL</v>
          </cell>
          <cell r="M286" t="str">
            <v>CONSERVACION VIAL</v>
          </cell>
          <cell r="N286"/>
          <cell r="O286" t="str">
            <v>ASC. INTERINO</v>
          </cell>
          <cell r="P286"/>
          <cell r="Q286">
            <v>41274</v>
          </cell>
          <cell r="R286">
            <v>41320</v>
          </cell>
          <cell r="S286" t="str">
            <v>GERENCIA DE CONSERVACION DE VIAS Y PUENTES</v>
          </cell>
        </row>
        <row r="287">
          <cell r="A287" t="str">
            <v>0111610448</v>
          </cell>
          <cell r="B287" t="str">
            <v>MONGE GUILLEN GRETEL</v>
          </cell>
          <cell r="C287" t="str">
            <v>F</v>
          </cell>
          <cell r="D287" t="str">
            <v>00108010001</v>
          </cell>
          <cell r="E287" t="str">
            <v>570</v>
          </cell>
          <cell r="F287" t="str">
            <v>0404043</v>
          </cell>
          <cell r="G287" t="str">
            <v>000112</v>
          </cell>
          <cell r="H287"/>
          <cell r="I287" t="str">
            <v>PROFESIONAL</v>
          </cell>
          <cell r="J287" t="str">
            <v>2421</v>
          </cell>
          <cell r="K287" t="str">
            <v>PROF. SERV. CIVIL 2</v>
          </cell>
          <cell r="L287" t="str">
            <v>DERECHO</v>
          </cell>
          <cell r="M287" t="str">
            <v>ADM. SUPERIOR-GERENCIA ASUNTOS JURIDICOS</v>
          </cell>
          <cell r="N287"/>
          <cell r="O287" t="str">
            <v>PROPIEDAD</v>
          </cell>
          <cell r="P287"/>
          <cell r="Q287"/>
          <cell r="R287"/>
          <cell r="S287" t="str">
            <v>GERENCIA DE GESTION ASUNTOS JURIDICOS</v>
          </cell>
        </row>
        <row r="288">
          <cell r="A288" t="str">
            <v>0111620327</v>
          </cell>
          <cell r="B288" t="str">
            <v>AGUERO ARAYA JENNIFER SUGEY</v>
          </cell>
          <cell r="C288" t="str">
            <v>F</v>
          </cell>
          <cell r="D288" t="str">
            <v>00202010001</v>
          </cell>
          <cell r="E288" t="str">
            <v>570</v>
          </cell>
          <cell r="F288" t="str">
            <v>0404043</v>
          </cell>
          <cell r="G288" t="str">
            <v>503609</v>
          </cell>
          <cell r="H288"/>
          <cell r="I288" t="str">
            <v>PROFESIONAL</v>
          </cell>
          <cell r="J288" t="str">
            <v>2142</v>
          </cell>
          <cell r="K288" t="str">
            <v>PROF. SERV. CIVIL 2</v>
          </cell>
          <cell r="L288" t="str">
            <v>INGENIERIA CIVIL</v>
          </cell>
          <cell r="M288" t="str">
            <v>CONSERVACION VIAL</v>
          </cell>
          <cell r="N288"/>
          <cell r="O288" t="str">
            <v>PROPIEDAD</v>
          </cell>
          <cell r="P288">
            <v>40360</v>
          </cell>
          <cell r="Q288"/>
          <cell r="R288"/>
          <cell r="S288" t="str">
            <v>GERENCIA DE CONSERVACION DE VIAS Y PUENTES</v>
          </cell>
        </row>
        <row r="289">
          <cell r="A289" t="str">
            <v>0111640269</v>
          </cell>
          <cell r="B289" t="str">
            <v>FALLAS TORRES ANA ROSA</v>
          </cell>
          <cell r="C289" t="str">
            <v>F</v>
          </cell>
          <cell r="D289" t="str">
            <v>00401060001</v>
          </cell>
          <cell r="E289" t="str">
            <v>467</v>
          </cell>
          <cell r="F289" t="str">
            <v>0401041</v>
          </cell>
          <cell r="G289" t="str">
            <v>009038</v>
          </cell>
          <cell r="H289"/>
          <cell r="I289" t="str">
            <v>PROFESIONAL</v>
          </cell>
          <cell r="J289" t="str">
            <v>2413</v>
          </cell>
          <cell r="K289" t="str">
            <v>PROF. SERV. CIVIL 1 GRUPO A</v>
          </cell>
          <cell r="L289" t="str">
            <v>ADMINISTRACION-GENERALISTA</v>
          </cell>
          <cell r="M289" t="str">
            <v>OPERAC. E INVERSIONES VIAS DE PEAJE</v>
          </cell>
          <cell r="N289" t="str">
            <v>OFICINAS CENTRALES</v>
          </cell>
          <cell r="O289" t="str">
            <v>INTERINO</v>
          </cell>
          <cell r="P289">
            <v>40393</v>
          </cell>
          <cell r="Q289">
            <v>41263</v>
          </cell>
          <cell r="R289">
            <v>41289</v>
          </cell>
          <cell r="S289" t="str">
            <v>DEPARTAMENTO DE PEAJES</v>
          </cell>
        </row>
        <row r="290">
          <cell r="A290" t="str">
            <v>0111660807</v>
          </cell>
          <cell r="B290" t="str">
            <v>COTO CORRALES ESTEBAN FABIAN</v>
          </cell>
          <cell r="C290" t="str">
            <v>M</v>
          </cell>
          <cell r="D290" t="str">
            <v>00202010001</v>
          </cell>
          <cell r="E290" t="str">
            <v>570</v>
          </cell>
          <cell r="F290" t="str">
            <v>0404043</v>
          </cell>
          <cell r="G290" t="str">
            <v>503613</v>
          </cell>
          <cell r="H290"/>
          <cell r="I290" t="str">
            <v>PROFESIONAL</v>
          </cell>
          <cell r="J290" t="str">
            <v>2142</v>
          </cell>
          <cell r="K290" t="str">
            <v>PROF. SERV. CIVIL 2</v>
          </cell>
          <cell r="L290" t="str">
            <v>INGENIERIA CIVIL</v>
          </cell>
          <cell r="M290" t="str">
            <v>CONSERVACION VIAL</v>
          </cell>
          <cell r="N290"/>
          <cell r="O290" t="str">
            <v>PROPIEDAD</v>
          </cell>
          <cell r="P290">
            <v>40618</v>
          </cell>
          <cell r="Q290"/>
          <cell r="R290"/>
          <cell r="S290" t="str">
            <v>GERENCIA DE CONSERVACION DE VIAS Y PUENTES</v>
          </cell>
        </row>
        <row r="291">
          <cell r="A291" t="str">
            <v>0111680599</v>
          </cell>
          <cell r="B291" t="str">
            <v>SALAS ROMERO NATALIA</v>
          </cell>
          <cell r="C291" t="str">
            <v>F</v>
          </cell>
          <cell r="D291" t="str">
            <v>00303010001</v>
          </cell>
          <cell r="E291" t="str">
            <v>595</v>
          </cell>
          <cell r="F291" t="str">
            <v>0404044</v>
          </cell>
          <cell r="G291" t="str">
            <v>503569</v>
          </cell>
          <cell r="H291"/>
          <cell r="I291" t="str">
            <v>PROFESIONAL</v>
          </cell>
          <cell r="J291" t="str">
            <v>2142</v>
          </cell>
          <cell r="K291" t="str">
            <v>PROF. SERV. CIVIL 3</v>
          </cell>
          <cell r="L291" t="str">
            <v>INGENIERIA CIVIL</v>
          </cell>
          <cell r="M291" t="str">
            <v>CONSTRUCCION VIAL-INGENIERIA</v>
          </cell>
          <cell r="N291"/>
          <cell r="O291" t="str">
            <v>PROPIEDAD</v>
          </cell>
          <cell r="P291" t="str">
            <v>01/07/2010</v>
          </cell>
          <cell r="Q291"/>
          <cell r="R291"/>
          <cell r="S291" t="str">
            <v>GERENCIA DE CONTRATACION VIAL</v>
          </cell>
        </row>
        <row r="292">
          <cell r="A292" t="str">
            <v>0111710780</v>
          </cell>
          <cell r="B292" t="str">
            <v>GARCIA GAMBOA JHONNY</v>
          </cell>
          <cell r="C292" t="str">
            <v>M</v>
          </cell>
          <cell r="D292" t="str">
            <v>00106010001</v>
          </cell>
          <cell r="E292" t="str">
            <v>529</v>
          </cell>
          <cell r="F292" t="str">
            <v>0403063</v>
          </cell>
          <cell r="G292" t="str">
            <v>030337</v>
          </cell>
          <cell r="H292"/>
          <cell r="I292" t="str">
            <v>PROFESIONAL</v>
          </cell>
          <cell r="J292" t="str">
            <v>2131</v>
          </cell>
          <cell r="K292" t="str">
            <v>PROF. INFORMATICA 1 GRUPO C</v>
          </cell>
          <cell r="L292" t="str">
            <v>INFORMATICA Y COMPUTACION</v>
          </cell>
          <cell r="M292" t="str">
            <v>ADM. SUPERIOR-DIRECCION TECNOLOGIAS DE LA INFORMACION</v>
          </cell>
          <cell r="N292"/>
          <cell r="O292" t="str">
            <v>PROPIEDAD</v>
          </cell>
          <cell r="P292"/>
          <cell r="Q292"/>
          <cell r="S292" t="str">
            <v xml:space="preserve">DIRECCION DE TECNOLOGIAS DE LA INFORMACION </v>
          </cell>
        </row>
        <row r="293">
          <cell r="A293" t="str">
            <v>0111710941</v>
          </cell>
          <cell r="B293" t="str">
            <v>PEÑA JIMENEZ  MARCO ANTONIO</v>
          </cell>
          <cell r="C293" t="str">
            <v>M</v>
          </cell>
          <cell r="D293" t="str">
            <v>00303010001</v>
          </cell>
          <cell r="E293" t="str">
            <v>595</v>
          </cell>
          <cell r="F293" t="str">
            <v>0404044</v>
          </cell>
          <cell r="G293" t="str">
            <v>503570</v>
          </cell>
          <cell r="H293"/>
          <cell r="I293" t="str">
            <v>PROFESIONAL</v>
          </cell>
          <cell r="J293" t="str">
            <v>2142</v>
          </cell>
          <cell r="K293" t="str">
            <v>PROF. SERV. CIVIL 3</v>
          </cell>
          <cell r="L293" t="str">
            <v>INGENIERIA CIVIL</v>
          </cell>
          <cell r="M293" t="str">
            <v>CONSTRUCCION VIAL-INGENIERIA</v>
          </cell>
          <cell r="N293"/>
          <cell r="O293" t="str">
            <v>PROPIEDAD</v>
          </cell>
          <cell r="P293">
            <v>40360</v>
          </cell>
          <cell r="Q293"/>
          <cell r="R293"/>
          <cell r="S293" t="str">
            <v>GERENCIA DE CONTRATACION VIAL</v>
          </cell>
        </row>
        <row r="294">
          <cell r="A294" t="str">
            <v>0111760477</v>
          </cell>
          <cell r="B294" t="str">
            <v>MORA MADRIGAL YOLANDA</v>
          </cell>
          <cell r="C294" t="str">
            <v>F</v>
          </cell>
          <cell r="D294" t="str">
            <v>00111010001</v>
          </cell>
          <cell r="E294" t="str">
            <v>529</v>
          </cell>
          <cell r="F294" t="str">
            <v>0403042</v>
          </cell>
          <cell r="G294" t="str">
            <v>013648</v>
          </cell>
          <cell r="H294"/>
          <cell r="I294" t="str">
            <v>PROFESIONAL</v>
          </cell>
          <cell r="J294" t="str">
            <v>2421</v>
          </cell>
          <cell r="K294" t="str">
            <v>PROF. SERV. CIVIL 1 GRUPO B</v>
          </cell>
          <cell r="L294" t="str">
            <v>DERECHO</v>
          </cell>
          <cell r="M294" t="str">
            <v>ADM. SUPERIOR-SECRETARIA DE ACTAS</v>
          </cell>
          <cell r="N294"/>
          <cell r="O294" t="str">
            <v>ASC. INTERINO</v>
          </cell>
          <cell r="P294" t="str">
            <v>01/09/2011</v>
          </cell>
          <cell r="Q294">
            <v>41274</v>
          </cell>
          <cell r="R294">
            <v>41333</v>
          </cell>
          <cell r="S294" t="str">
            <v>GERENCIA DE GESTION ASUNTOS JURIDICOS</v>
          </cell>
        </row>
        <row r="295">
          <cell r="A295" t="str">
            <v>0112080348</v>
          </cell>
          <cell r="B295" t="str">
            <v>CRUZ ANDRADE DAVID FERNANDO</v>
          </cell>
          <cell r="C295" t="str">
            <v>M</v>
          </cell>
          <cell r="D295" t="str">
            <v>00110020001</v>
          </cell>
          <cell r="E295" t="str">
            <v>529</v>
          </cell>
          <cell r="F295" t="str">
            <v>0403042</v>
          </cell>
          <cell r="G295" t="str">
            <v>053276</v>
          </cell>
          <cell r="H295"/>
          <cell r="I295" t="str">
            <v>PROFESIONAL</v>
          </cell>
          <cell r="J295" t="str">
            <v>2413</v>
          </cell>
          <cell r="K295" t="str">
            <v>PROF. SERV. CIVIL 1 GRUPO B</v>
          </cell>
          <cell r="L295" t="str">
            <v>ADMINISTRACION-GENERALISTA</v>
          </cell>
          <cell r="M295" t="str">
            <v>ADM. SUPERIOR-ANALISIS ADMINISTRATIVO</v>
          </cell>
          <cell r="N295"/>
          <cell r="O295" t="str">
            <v>PROPIEDAD</v>
          </cell>
          <cell r="P295">
            <v>40618</v>
          </cell>
          <cell r="Q295"/>
          <cell r="R295"/>
          <cell r="S295" t="str">
            <v>ANALISIS ADMINISTRATIVO</v>
          </cell>
        </row>
        <row r="296">
          <cell r="A296" t="str">
            <v>0112100147</v>
          </cell>
          <cell r="B296" t="str">
            <v>REYES LORIA PAULA ADRIANA</v>
          </cell>
          <cell r="C296" t="str">
            <v>F</v>
          </cell>
          <cell r="D296" t="str">
            <v>00303010001</v>
          </cell>
          <cell r="E296" t="str">
            <v>570</v>
          </cell>
          <cell r="F296" t="str">
            <v>0404043</v>
          </cell>
          <cell r="G296" t="str">
            <v>500629</v>
          </cell>
          <cell r="H296"/>
          <cell r="I296" t="str">
            <v>PROFESIONAL</v>
          </cell>
          <cell r="J296" t="str">
            <v>2142</v>
          </cell>
          <cell r="K296" t="str">
            <v>PROF. SERV. CIVIL 2</v>
          </cell>
          <cell r="L296" t="str">
            <v>INGENIERIA CIVIL</v>
          </cell>
          <cell r="M296" t="str">
            <v>CONSTRUCCION VIAL-INGENIERIA</v>
          </cell>
          <cell r="N296"/>
          <cell r="O296" t="str">
            <v>PROPIEDAD</v>
          </cell>
          <cell r="P296">
            <v>40393</v>
          </cell>
          <cell r="Q296"/>
          <cell r="R296"/>
          <cell r="S296" t="str">
            <v>GERENCIA DE CONSERVACION DE VIAS Y PUENTES</v>
          </cell>
        </row>
        <row r="297">
          <cell r="A297" t="str">
            <v>0112190387</v>
          </cell>
          <cell r="B297" t="str">
            <v>ALVARADO IBAÑEZ MARIA GABRIELA</v>
          </cell>
          <cell r="C297" t="str">
            <v>F</v>
          </cell>
          <cell r="D297" t="str">
            <v>00202010001</v>
          </cell>
          <cell r="E297" t="str">
            <v>529</v>
          </cell>
          <cell r="F297" t="str">
            <v>0403042</v>
          </cell>
          <cell r="G297" t="str">
            <v>500143</v>
          </cell>
          <cell r="H297"/>
          <cell r="I297" t="str">
            <v>PROFESIONAL</v>
          </cell>
          <cell r="J297" t="str">
            <v>2142</v>
          </cell>
          <cell r="K297" t="str">
            <v>PROF. SERV. CIVIL 1 GRUPO B</v>
          </cell>
          <cell r="L297" t="str">
            <v>INGENIERIA CIVIL</v>
          </cell>
          <cell r="M297" t="str">
            <v>CONSERVACION VIAL</v>
          </cell>
          <cell r="N297"/>
          <cell r="O297" t="str">
            <v>PROPIEDAD</v>
          </cell>
          <cell r="P297">
            <v>40393</v>
          </cell>
          <cell r="Q297"/>
          <cell r="R297"/>
          <cell r="S297" t="str">
            <v>GERENCIA DE CONSERVACION DE VIAS Y PUENTES</v>
          </cell>
        </row>
        <row r="298">
          <cell r="A298" t="str">
            <v>0112280534</v>
          </cell>
          <cell r="B298" t="str">
            <v>KORTE LEIVA DIANA</v>
          </cell>
          <cell r="C298" t="str">
            <v>F</v>
          </cell>
          <cell r="D298" t="str">
            <v>00202010001</v>
          </cell>
          <cell r="E298" t="str">
            <v>529</v>
          </cell>
          <cell r="F298" t="str">
            <v>0403042</v>
          </cell>
          <cell r="G298" t="str">
            <v>503617</v>
          </cell>
          <cell r="H298"/>
          <cell r="I298" t="str">
            <v>PROFESIONAL</v>
          </cell>
          <cell r="J298" t="str">
            <v>2142</v>
          </cell>
          <cell r="K298" t="str">
            <v>PROF. SERV. CIVIL 1 GRUPO B</v>
          </cell>
          <cell r="L298" t="str">
            <v>INGENIERIA CIVIL</v>
          </cell>
          <cell r="M298" t="str">
            <v>CONSERVACION VIAL</v>
          </cell>
          <cell r="N298"/>
          <cell r="O298" t="str">
            <v>PROPIEDAD</v>
          </cell>
          <cell r="P298">
            <v>41076</v>
          </cell>
          <cell r="Q298"/>
          <cell r="R298"/>
          <cell r="S298" t="str">
            <v>GERENCIA DE CONSERVACION DE VIAS Y PUENTES</v>
          </cell>
        </row>
        <row r="299">
          <cell r="A299" t="str">
            <v>0112290075</v>
          </cell>
          <cell r="B299" t="str">
            <v>RONY ROJAS LUZ MARIANA</v>
          </cell>
          <cell r="C299" t="str">
            <v>F</v>
          </cell>
          <cell r="D299" t="str">
            <v>00303010001</v>
          </cell>
          <cell r="E299" t="str">
            <v>570</v>
          </cell>
          <cell r="F299" t="str">
            <v>0404043</v>
          </cell>
          <cell r="G299" t="str">
            <v>503575</v>
          </cell>
          <cell r="H299"/>
          <cell r="I299" t="str">
            <v>PROFESIONAL</v>
          </cell>
          <cell r="J299" t="str">
            <v>2142</v>
          </cell>
          <cell r="K299" t="str">
            <v>PROF. SERV. CIVIL 2</v>
          </cell>
          <cell r="L299" t="str">
            <v>INGENIERIA CIVIL</v>
          </cell>
          <cell r="M299" t="str">
            <v>CONSTRUCCION VIAL-INGENIERIA</v>
          </cell>
          <cell r="N299"/>
          <cell r="O299" t="str">
            <v>PROPIEDAD</v>
          </cell>
          <cell r="P299">
            <v>40330</v>
          </cell>
          <cell r="Q299"/>
          <cell r="R299"/>
          <cell r="S299" t="str">
            <v>GERENCIA DE CONTRATACION VIAL</v>
          </cell>
        </row>
        <row r="300">
          <cell r="A300" t="str">
            <v>0112650969</v>
          </cell>
          <cell r="B300" t="str">
            <v>ROJAS CUBILLO JONATHAN</v>
          </cell>
          <cell r="C300" t="str">
            <v>M</v>
          </cell>
          <cell r="D300" t="str">
            <v>00303010001</v>
          </cell>
          <cell r="E300" t="str">
            <v>529</v>
          </cell>
          <cell r="F300" t="str">
            <v>0403042</v>
          </cell>
          <cell r="G300" t="str">
            <v>503581</v>
          </cell>
          <cell r="H300"/>
          <cell r="I300" t="str">
            <v>PROFESIONAL</v>
          </cell>
          <cell r="J300" t="str">
            <v>2142</v>
          </cell>
          <cell r="K300" t="str">
            <v>PROF. SERV. CIVIL 1 GRUPO B</v>
          </cell>
          <cell r="L300" t="str">
            <v>INGENIERIA CIVIL</v>
          </cell>
          <cell r="M300" t="str">
            <v>CONSTRUCCION VIAL-INGENIERIA</v>
          </cell>
          <cell r="N300"/>
          <cell r="O300" t="str">
            <v>PROPIEDAD</v>
          </cell>
          <cell r="P300">
            <v>40330</v>
          </cell>
          <cell r="Q300"/>
          <cell r="R300"/>
          <cell r="S300" t="str">
            <v>GERENCIA DE CONTRATACION VIAL</v>
          </cell>
        </row>
        <row r="301">
          <cell r="A301" t="str">
            <v>0112670018</v>
          </cell>
          <cell r="B301" t="str">
            <v>QUESADA SOLIS LUIS ALFONSO</v>
          </cell>
          <cell r="C301" t="str">
            <v>M</v>
          </cell>
          <cell r="D301" t="str">
            <v>00202010001</v>
          </cell>
          <cell r="E301" t="str">
            <v>529</v>
          </cell>
          <cell r="F301" t="str">
            <v>0403042</v>
          </cell>
          <cell r="G301" t="str">
            <v>503618</v>
          </cell>
          <cell r="H301"/>
          <cell r="I301" t="str">
            <v>PROFESIONAL</v>
          </cell>
          <cell r="J301" t="str">
            <v>2142</v>
          </cell>
          <cell r="K301" t="str">
            <v>PROF. SERV. CIVIL 1 GRUPO B</v>
          </cell>
          <cell r="L301" t="str">
            <v>INGENIERIA CIVIL</v>
          </cell>
          <cell r="M301" t="str">
            <v>CONSERVACION VIAL</v>
          </cell>
          <cell r="N301"/>
          <cell r="O301" t="str">
            <v>PROPIEDAD</v>
          </cell>
          <cell r="P301">
            <v>40406</v>
          </cell>
          <cell r="Q301"/>
          <cell r="R301"/>
          <cell r="S301" t="str">
            <v>GERENCIA DE CONSERVACION DE VIAS Y PUENTES</v>
          </cell>
        </row>
        <row r="302">
          <cell r="A302" t="str">
            <v>0112740515</v>
          </cell>
          <cell r="B302" t="str">
            <v>GUTIERREZ SABORIO DANIEL EDUARDO</v>
          </cell>
          <cell r="C302" t="str">
            <v>M</v>
          </cell>
          <cell r="D302" t="str">
            <v>00303010001</v>
          </cell>
          <cell r="E302" t="str">
            <v>529</v>
          </cell>
          <cell r="F302" t="str">
            <v>0403042</v>
          </cell>
          <cell r="G302" t="str">
            <v>503582</v>
          </cell>
          <cell r="H302"/>
          <cell r="I302" t="str">
            <v>PROFESIONAL</v>
          </cell>
          <cell r="J302" t="str">
            <v>2142</v>
          </cell>
          <cell r="K302" t="str">
            <v>PROF. SERV. CIVIL 1 GRUPO B</v>
          </cell>
          <cell r="L302" t="str">
            <v>INGENIERIA CIVIL</v>
          </cell>
          <cell r="M302" t="str">
            <v>CONSTRUCCION VIAL-INGENIERIA</v>
          </cell>
          <cell r="N302"/>
          <cell r="O302" t="str">
            <v>PROPIEDAD</v>
          </cell>
          <cell r="P302">
            <v>40345</v>
          </cell>
          <cell r="Q302"/>
          <cell r="R302"/>
          <cell r="S302" t="str">
            <v>GERENCIA DE CONTRATACION VIAL</v>
          </cell>
        </row>
        <row r="303">
          <cell r="A303" t="str">
            <v>0112810036</v>
          </cell>
          <cell r="B303" t="str">
            <v>HERRA RODRIGUEZ CATALINA</v>
          </cell>
          <cell r="C303" t="str">
            <v>F</v>
          </cell>
          <cell r="D303" t="str">
            <v>00303010001</v>
          </cell>
          <cell r="E303" t="str">
            <v>529</v>
          </cell>
          <cell r="F303" t="str">
            <v>0403042</v>
          </cell>
          <cell r="G303" t="str">
            <v>503583</v>
          </cell>
          <cell r="H303"/>
          <cell r="I303" t="str">
            <v>PROFESIONAL</v>
          </cell>
          <cell r="J303" t="str">
            <v>2142</v>
          </cell>
          <cell r="K303" t="str">
            <v>PROF. SERV. CIVIL 1 GRUPO B</v>
          </cell>
          <cell r="L303" t="str">
            <v>INGENIERIA CIVIL</v>
          </cell>
          <cell r="M303" t="str">
            <v>CONSTRUCCION VIAL-INGENIERIA</v>
          </cell>
          <cell r="N303"/>
          <cell r="O303" t="str">
            <v>PROPIEDAD</v>
          </cell>
          <cell r="P303">
            <v>40360</v>
          </cell>
          <cell r="Q303"/>
          <cell r="R303"/>
          <cell r="S303" t="str">
            <v>GERENCIA DE CONTRATACION VIAL</v>
          </cell>
        </row>
        <row r="304">
          <cell r="A304" t="str">
            <v>0112880053</v>
          </cell>
          <cell r="B304" t="str">
            <v>PORRAS BRENES MELVIN GERARDO</v>
          </cell>
          <cell r="C304" t="str">
            <v>M</v>
          </cell>
          <cell r="D304" t="str">
            <v>00106010001</v>
          </cell>
          <cell r="E304">
            <v>275</v>
          </cell>
          <cell r="F304" t="str">
            <v>0303058</v>
          </cell>
          <cell r="G304" t="str">
            <v>016090</v>
          </cell>
          <cell r="H304" t="str">
            <v>2006-19</v>
          </cell>
          <cell r="I304" t="str">
            <v>PROFESIONAL</v>
          </cell>
          <cell r="J304" t="str">
            <v>2132</v>
          </cell>
          <cell r="K304" t="str">
            <v>PROGRAMADOR DE COMPUTADOR 1</v>
          </cell>
          <cell r="L304" t="str">
            <v>n/a</v>
          </cell>
          <cell r="M304" t="str">
            <v>ADM. SUPERIOR-DIRECCION TECNOLOGIAS DE LA INFORMACION</v>
          </cell>
          <cell r="N304"/>
          <cell r="O304" t="str">
            <v>INTERINO</v>
          </cell>
          <cell r="P304">
            <v>40590</v>
          </cell>
          <cell r="Q304">
            <v>41259</v>
          </cell>
          <cell r="R304">
            <v>41320</v>
          </cell>
          <cell r="S304" t="str">
            <v xml:space="preserve">DIRECCION DE TECNOLOGIAS DE LA INFORMACION </v>
          </cell>
        </row>
        <row r="305">
          <cell r="A305" t="str">
            <v>0113110069</v>
          </cell>
          <cell r="B305" t="str">
            <v>ESQUIVEL ARGUEDAS ALEJANDRO</v>
          </cell>
          <cell r="C305" t="str">
            <v>M</v>
          </cell>
          <cell r="D305" t="str">
            <v>00303010001</v>
          </cell>
          <cell r="E305" t="str">
            <v>467</v>
          </cell>
          <cell r="F305" t="str">
            <v>0401041</v>
          </cell>
          <cell r="G305" t="str">
            <v>503584</v>
          </cell>
          <cell r="H305" t="str">
            <v>2012-26</v>
          </cell>
          <cell r="I305" t="str">
            <v>PROFESIONAL</v>
          </cell>
          <cell r="J305" t="str">
            <v>2142</v>
          </cell>
          <cell r="K305" t="str">
            <v>PROF. SERV. CIVIL 1 GRUPO A</v>
          </cell>
          <cell r="L305" t="str">
            <v>INGENIERIA CIVIL</v>
          </cell>
          <cell r="M305" t="str">
            <v>CONSTRUCCION VIAL-INGENIERIA</v>
          </cell>
          <cell r="N305"/>
          <cell r="O305" t="str">
            <v>INTERINO</v>
          </cell>
          <cell r="P305">
            <v>40253</v>
          </cell>
          <cell r="Q305">
            <v>41274</v>
          </cell>
          <cell r="R305">
            <v>41333</v>
          </cell>
          <cell r="S305" t="str">
            <v>GERENCIA DE CONSERVACION DE VIAS Y PUENTES</v>
          </cell>
        </row>
        <row r="306">
          <cell r="A306" t="str">
            <v>0113220734</v>
          </cell>
          <cell r="B306" t="str">
            <v>SOJO QUESADA MAURICIO</v>
          </cell>
          <cell r="C306" t="str">
            <v>M</v>
          </cell>
          <cell r="D306" t="str">
            <v>00202010001</v>
          </cell>
          <cell r="E306" t="str">
            <v>529</v>
          </cell>
          <cell r="F306" t="str">
            <v>0403042</v>
          </cell>
          <cell r="G306" t="str">
            <v>503616</v>
          </cell>
          <cell r="H306"/>
          <cell r="I306" t="str">
            <v>PROFESIONAL</v>
          </cell>
          <cell r="J306" t="str">
            <v>2142</v>
          </cell>
          <cell r="K306" t="str">
            <v>PROF. SERV. CIVIL 1 GRUPO B</v>
          </cell>
          <cell r="L306" t="str">
            <v>INGENIERIA CIVIL</v>
          </cell>
          <cell r="M306" t="str">
            <v>CONSERVACION VIAL</v>
          </cell>
          <cell r="N306"/>
          <cell r="O306" t="str">
            <v>PROPIEDAD</v>
          </cell>
          <cell r="P306"/>
          <cell r="Q306"/>
          <cell r="R306"/>
          <cell r="S306" t="str">
            <v>GERENCIA DE CONSERVACION DE VIAS Y PUENTES</v>
          </cell>
        </row>
        <row r="307">
          <cell r="A307" t="str">
            <v>0114000366</v>
          </cell>
          <cell r="B307" t="str">
            <v>OCAMPO ARAYA MARIELA</v>
          </cell>
          <cell r="C307" t="str">
            <v>F</v>
          </cell>
          <cell r="D307" t="str">
            <v>00110010001</v>
          </cell>
          <cell r="E307" t="str">
            <v>529</v>
          </cell>
          <cell r="F307" t="str">
            <v>0403042</v>
          </cell>
          <cell r="G307" t="str">
            <v>502910</v>
          </cell>
          <cell r="H307"/>
          <cell r="I307" t="str">
            <v>PROFESIONAL</v>
          </cell>
          <cell r="J307" t="str">
            <v>2142</v>
          </cell>
          <cell r="K307" t="str">
            <v>PROF. SERV. CIVIL 1 GRUPO B</v>
          </cell>
          <cell r="L307" t="str">
            <v>INGENIERIA CIVIL</v>
          </cell>
          <cell r="M307" t="str">
            <v>ADM. SUPERIOR-PLANIFICACION INSTITUCIONAL</v>
          </cell>
          <cell r="N307"/>
          <cell r="O307" t="str">
            <v>INTERINO</v>
          </cell>
          <cell r="P307">
            <v>41092</v>
          </cell>
          <cell r="Q307">
            <v>41259</v>
          </cell>
          <cell r="R307">
            <v>41320</v>
          </cell>
          <cell r="S307" t="str">
            <v>GERENCIA DE CONTRATACION VIAL</v>
          </cell>
        </row>
        <row r="308">
          <cell r="A308" t="str">
            <v>0203490536</v>
          </cell>
          <cell r="B308" t="str">
            <v>JIMENEZ ARIAS LIGIA MARIA</v>
          </cell>
          <cell r="C308" t="str">
            <v>F</v>
          </cell>
          <cell r="D308" t="str">
            <v>00109020002</v>
          </cell>
          <cell r="E308" t="str">
            <v>595</v>
          </cell>
          <cell r="F308" t="str">
            <v>0404044</v>
          </cell>
          <cell r="G308" t="str">
            <v>095618</v>
          </cell>
          <cell r="H308"/>
          <cell r="I308" t="str">
            <v>PROFESIONAL</v>
          </cell>
          <cell r="J308" t="str">
            <v>2413</v>
          </cell>
          <cell r="K308" t="str">
            <v>PROF. SERV. CIVIL 3</v>
          </cell>
          <cell r="L308" t="str">
            <v>ADMINISTRACION-GENERALISTA</v>
          </cell>
          <cell r="M308" t="str">
            <v>ADM. SUPERIOR-CONTABILIDAD</v>
          </cell>
          <cell r="N308"/>
          <cell r="O308" t="str">
            <v>PROPIEDAD</v>
          </cell>
          <cell r="P308"/>
          <cell r="Q308"/>
          <cell r="S308" t="str">
            <v>DEPARTAMENTO DE CONTABILIDAD</v>
          </cell>
        </row>
        <row r="309">
          <cell r="A309" t="str">
            <v>0203520627</v>
          </cell>
          <cell r="B309" t="str">
            <v>BASTOS VILLALOBOS MARIA DEL ROCIO</v>
          </cell>
          <cell r="C309" t="str">
            <v>F</v>
          </cell>
          <cell r="D309" t="str">
            <v>00102010001</v>
          </cell>
          <cell r="E309" t="str">
            <v>595</v>
          </cell>
          <cell r="F309" t="str">
            <v>0404044</v>
          </cell>
          <cell r="G309" t="str">
            <v>012347</v>
          </cell>
          <cell r="H309"/>
          <cell r="I309" t="str">
            <v>PROFESIONAL</v>
          </cell>
          <cell r="J309" t="str">
            <v>2413</v>
          </cell>
          <cell r="K309" t="str">
            <v>PROF. SERV. CIVIL 3</v>
          </cell>
          <cell r="L309" t="str">
            <v>AUDITORIA</v>
          </cell>
          <cell r="M309" t="str">
            <v>ADM. SUPERIOR-AUDITORIA</v>
          </cell>
          <cell r="N309"/>
          <cell r="O309" t="str">
            <v>PROPIEDAD</v>
          </cell>
          <cell r="P309"/>
          <cell r="Q309"/>
          <cell r="R309"/>
          <cell r="S309" t="str">
            <v>AUDITORIA</v>
          </cell>
        </row>
        <row r="310">
          <cell r="A310" t="str">
            <v>0203600632</v>
          </cell>
          <cell r="B310" t="str">
            <v>LOPEZ SEGURA ASDRUBAL</v>
          </cell>
          <cell r="C310" t="str">
            <v>M</v>
          </cell>
          <cell r="D310" t="str">
            <v>00106010001</v>
          </cell>
          <cell r="E310" t="str">
            <v>509</v>
          </cell>
          <cell r="F310" t="str">
            <v>0401062</v>
          </cell>
          <cell r="G310" t="str">
            <v>030093</v>
          </cell>
          <cell r="H310"/>
          <cell r="I310" t="str">
            <v>PROFESIONAL</v>
          </cell>
          <cell r="J310" t="str">
            <v>2131</v>
          </cell>
          <cell r="K310" t="str">
            <v>PROF. INFORMATICA 1 GRUPO B</v>
          </cell>
          <cell r="L310" t="str">
            <v>INFORMATICA Y COMPUTACION</v>
          </cell>
          <cell r="M310" t="str">
            <v>ADM. SUPERIOR-DIRECCION TECNOLOGIAS DE LA INFORMACION</v>
          </cell>
          <cell r="N310"/>
          <cell r="O310" t="str">
            <v>ASC. INTERINO</v>
          </cell>
          <cell r="P310"/>
          <cell r="Q310">
            <v>41259</v>
          </cell>
          <cell r="R310">
            <v>41320</v>
          </cell>
          <cell r="S310" t="str">
            <v xml:space="preserve">DIRECCION DE TECNOLOGIAS DE LA INFORMACION </v>
          </cell>
        </row>
        <row r="311">
          <cell r="A311" t="str">
            <v>0204020267</v>
          </cell>
          <cell r="B311" t="str">
            <v>BARRANTES ALVARADO  CARLOS LUIS MAR</v>
          </cell>
          <cell r="C311" t="str">
            <v>M</v>
          </cell>
          <cell r="D311" t="str">
            <v>00109020005</v>
          </cell>
          <cell r="E311" t="str">
            <v>570</v>
          </cell>
          <cell r="F311" t="str">
            <v>0404043</v>
          </cell>
          <cell r="G311" t="str">
            <v>047376</v>
          </cell>
          <cell r="H311"/>
          <cell r="I311" t="str">
            <v>PROFESIONAL</v>
          </cell>
          <cell r="J311" t="str">
            <v>2413</v>
          </cell>
          <cell r="K311" t="str">
            <v>PROF. SERV. CIVIL 2</v>
          </cell>
          <cell r="L311" t="str">
            <v>ADMINISTRACION-GENERALISTA</v>
          </cell>
          <cell r="M311" t="str">
            <v>ADM. SUPERIOR-FORMULACION PRESUPUESTARIA</v>
          </cell>
          <cell r="N311"/>
          <cell r="O311" t="str">
            <v>PROPIEDAD</v>
          </cell>
          <cell r="P311"/>
          <cell r="Q311"/>
          <cell r="R311"/>
          <cell r="S311" t="str">
            <v>DEPARTAMENTO DE FORMULACION PRESUPUESTARIA</v>
          </cell>
        </row>
        <row r="312">
          <cell r="A312" t="str">
            <v>0204210704</v>
          </cell>
          <cell r="B312" t="str">
            <v>BARQUERO HERNANDEZ ANDRES</v>
          </cell>
          <cell r="C312" t="str">
            <v>M</v>
          </cell>
          <cell r="D312" t="str">
            <v>00202010001</v>
          </cell>
          <cell r="E312" t="str">
            <v>595</v>
          </cell>
          <cell r="F312" t="str">
            <v>0404044</v>
          </cell>
          <cell r="G312" t="str">
            <v>500624</v>
          </cell>
          <cell r="H312"/>
          <cell r="I312" t="str">
            <v>PROFESIONAL</v>
          </cell>
          <cell r="J312" t="str">
            <v>2142</v>
          </cell>
          <cell r="K312" t="str">
            <v>PROF. SERV. CIVIL 3</v>
          </cell>
          <cell r="L312" t="str">
            <v>INGENIERIA CIVIL</v>
          </cell>
          <cell r="M312" t="str">
            <v>CONSERVACION VIAL</v>
          </cell>
          <cell r="N312"/>
          <cell r="O312" t="str">
            <v>PROPIEDAD</v>
          </cell>
          <cell r="P312"/>
          <cell r="Q312"/>
          <cell r="R312"/>
          <cell r="S312" t="str">
            <v>GERENCIA DE CONTRATACION VIAL</v>
          </cell>
        </row>
        <row r="313">
          <cell r="A313" t="str">
            <v>0204350777</v>
          </cell>
          <cell r="B313" t="str">
            <v>OROZCO DELGADO MARCO AURELIO</v>
          </cell>
          <cell r="C313" t="str">
            <v>M</v>
          </cell>
          <cell r="D313" t="str">
            <v>00401060001</v>
          </cell>
          <cell r="E313" t="str">
            <v>595</v>
          </cell>
          <cell r="F313" t="str">
            <v>0404044</v>
          </cell>
          <cell r="G313" t="str">
            <v>014335</v>
          </cell>
          <cell r="H313"/>
          <cell r="I313" t="str">
            <v>PROFESIONAL</v>
          </cell>
          <cell r="J313" t="str">
            <v>2413</v>
          </cell>
          <cell r="K313" t="str">
            <v>PROF. SERV. CIVIL 3</v>
          </cell>
          <cell r="L313" t="str">
            <v>ADMINISTRACION-GENERALISTA</v>
          </cell>
          <cell r="M313" t="str">
            <v>OPERAC. E INVERSIONES VIAS DE PEAJE</v>
          </cell>
          <cell r="N313" t="str">
            <v>OFICINAS CENTRALES</v>
          </cell>
          <cell r="O313" t="str">
            <v>PROPIEDAD</v>
          </cell>
          <cell r="P313"/>
          <cell r="Q313"/>
          <cell r="R313"/>
          <cell r="S313" t="str">
            <v>DEPARTAMENTO DE PEAJES</v>
          </cell>
        </row>
        <row r="314">
          <cell r="A314" t="str">
            <v>0204770733</v>
          </cell>
          <cell r="B314" t="str">
            <v>SANDOVAL LEITON ESTEBAN</v>
          </cell>
          <cell r="C314" t="str">
            <v>M</v>
          </cell>
          <cell r="D314" t="str">
            <v>00202010001</v>
          </cell>
          <cell r="E314" t="str">
            <v>595</v>
          </cell>
          <cell r="F314" t="str">
            <v>0404044</v>
          </cell>
          <cell r="G314" t="str">
            <v>503606</v>
          </cell>
          <cell r="H314" t="str">
            <v>2010-74</v>
          </cell>
          <cell r="I314" t="str">
            <v>PROFESIONAL</v>
          </cell>
          <cell r="J314" t="str">
            <v>2142</v>
          </cell>
          <cell r="K314" t="str">
            <v>PROF. SERV. CIVIL 3</v>
          </cell>
          <cell r="L314" t="str">
            <v>INGENIERIA CIVIL</v>
          </cell>
          <cell r="M314" t="str">
            <v>CONSERVACION VIAL</v>
          </cell>
          <cell r="N314"/>
          <cell r="O314" t="str">
            <v>INTERINO</v>
          </cell>
          <cell r="P314">
            <v>40634</v>
          </cell>
          <cell r="Q314">
            <v>41244</v>
          </cell>
          <cell r="R314">
            <v>41304</v>
          </cell>
          <cell r="S314" t="str">
            <v>GERENCIA DE CONSERVACION DE VIAS Y PUENTES</v>
          </cell>
        </row>
        <row r="315">
          <cell r="A315" t="str">
            <v>0204790630</v>
          </cell>
          <cell r="B315" t="str">
            <v>GONZALEZ VILLALOBOS KATIA</v>
          </cell>
          <cell r="C315" t="str">
            <v>F</v>
          </cell>
          <cell r="D315" t="str">
            <v>00107010001</v>
          </cell>
          <cell r="E315" t="str">
            <v>595</v>
          </cell>
          <cell r="F315" t="str">
            <v>0404044</v>
          </cell>
          <cell r="G315" t="str">
            <v>030656</v>
          </cell>
          <cell r="H315"/>
          <cell r="I315" t="str">
            <v>PROFESIONAL</v>
          </cell>
          <cell r="J315" t="str">
            <v>2412</v>
          </cell>
          <cell r="K315" t="str">
            <v>PROF. SERV. CIVIL 3</v>
          </cell>
          <cell r="L315" t="str">
            <v>ADMINISTRACION-RECURSOS HUMANOS</v>
          </cell>
          <cell r="M315" t="str">
            <v>ADM. SUPERIOR-DIREC. EJECUTIVA</v>
          </cell>
          <cell r="N315"/>
          <cell r="O315" t="str">
            <v>PROPIEDAD</v>
          </cell>
          <cell r="P315"/>
          <cell r="Q315"/>
          <cell r="R315"/>
          <cell r="S315" t="str">
            <v>DIRECCION EJECUTIVA</v>
          </cell>
        </row>
        <row r="316">
          <cell r="A316" t="str">
            <v>0204990532</v>
          </cell>
          <cell r="B316" t="str">
            <v>QUESADA DIAZ KARLA VANESSA</v>
          </cell>
          <cell r="C316" t="str">
            <v>M</v>
          </cell>
          <cell r="D316" t="str">
            <v>00303010001</v>
          </cell>
          <cell r="E316" t="str">
            <v>595</v>
          </cell>
          <cell r="F316" t="str">
            <v>0404044</v>
          </cell>
          <cell r="G316" t="str">
            <v>503567</v>
          </cell>
          <cell r="H316"/>
          <cell r="I316" t="str">
            <v>PROFESIONAL</v>
          </cell>
          <cell r="J316" t="str">
            <v>2142</v>
          </cell>
          <cell r="K316" t="str">
            <v>PROF. SERV. CIVIL 3</v>
          </cell>
          <cell r="L316" t="str">
            <v>INGENIERIA CIVIL</v>
          </cell>
          <cell r="M316" t="str">
            <v>CONSTRUCCION VIAL-INGENIERIA</v>
          </cell>
          <cell r="N316"/>
          <cell r="O316" t="str">
            <v>PROPIEDAD</v>
          </cell>
          <cell r="P316">
            <v>40618</v>
          </cell>
          <cell r="Q316"/>
          <cell r="R316"/>
          <cell r="S316" t="str">
            <v>GERENCIA DE CONTRATACION VIAL</v>
          </cell>
        </row>
        <row r="317">
          <cell r="A317" t="str">
            <v>0205160814</v>
          </cell>
          <cell r="B317" t="str">
            <v>DUARTE LOPEZ DAUDI</v>
          </cell>
          <cell r="C317" t="str">
            <v>F</v>
          </cell>
          <cell r="D317" t="str">
            <v>00105010001</v>
          </cell>
          <cell r="E317" t="str">
            <v>595</v>
          </cell>
          <cell r="F317" t="str">
            <v>0404044</v>
          </cell>
          <cell r="G317" t="str">
            <v>000129</v>
          </cell>
          <cell r="H317"/>
          <cell r="I317" t="str">
            <v>PROFESIONAL</v>
          </cell>
          <cell r="J317" t="str">
            <v>2412</v>
          </cell>
          <cell r="K317" t="str">
            <v>PROF. SERV. CIVIL 3</v>
          </cell>
          <cell r="L317" t="str">
            <v>ADMINISTRACION-RECURSOS HUMANOS</v>
          </cell>
          <cell r="M317" t="str">
            <v>ADM. SUPERIOR-DIRECCION GESTION DEL RECURSO HUMANO</v>
          </cell>
          <cell r="N317"/>
          <cell r="O317" t="str">
            <v>PROPIEDAD</v>
          </cell>
          <cell r="P317" t="str">
            <v>16/05/2010</v>
          </cell>
          <cell r="Q317"/>
          <cell r="R317"/>
          <cell r="S317" t="str">
            <v>DIRECCION DE GESTION DEL RECURSO HUMANO</v>
          </cell>
        </row>
        <row r="318">
          <cell r="A318" t="str">
            <v>0205360789</v>
          </cell>
          <cell r="B318" t="str">
            <v>LOBO RAMIREZ EDIN GERARDO</v>
          </cell>
          <cell r="C318" t="str">
            <v>M</v>
          </cell>
          <cell r="D318" t="str">
            <v>00401020001</v>
          </cell>
          <cell r="E318" t="str">
            <v>595</v>
          </cell>
          <cell r="F318" t="str">
            <v>0404044</v>
          </cell>
          <cell r="G318" t="str">
            <v>500142</v>
          </cell>
          <cell r="H318"/>
          <cell r="I318" t="str">
            <v>PROFESIONAL</v>
          </cell>
          <cell r="J318" t="str">
            <v>2413</v>
          </cell>
          <cell r="K318" t="str">
            <v>PROF. SERV. CIVIL 3</v>
          </cell>
          <cell r="L318" t="str">
            <v>ADMINISTRACION-GENERALISTA</v>
          </cell>
          <cell r="M318" t="str">
            <v>OPERAC. E INVERSIONES VIAS DE PEAJE</v>
          </cell>
          <cell r="N318" t="str">
            <v>PEAJE TRES RIOS</v>
          </cell>
          <cell r="O318" t="str">
            <v>PROPIEDAD</v>
          </cell>
          <cell r="P318"/>
          <cell r="Q318"/>
          <cell r="R318"/>
          <cell r="S318" t="str">
            <v>DEPARTAMENTO DE PEAJES</v>
          </cell>
        </row>
        <row r="319">
          <cell r="A319" t="str">
            <v>0205530645</v>
          </cell>
          <cell r="B319" t="str">
            <v>SUDASASSI VARGAS MARCELA</v>
          </cell>
          <cell r="C319" t="str">
            <v>F</v>
          </cell>
          <cell r="D319" t="str">
            <v>00303010001</v>
          </cell>
          <cell r="E319" t="str">
            <v>570</v>
          </cell>
          <cell r="F319" t="str">
            <v>0404043</v>
          </cell>
          <cell r="G319" t="str">
            <v>503578</v>
          </cell>
          <cell r="H319"/>
          <cell r="I319" t="str">
            <v>PROFESIONAL</v>
          </cell>
          <cell r="J319" t="str">
            <v>2142</v>
          </cell>
          <cell r="K319" t="str">
            <v>PROF. SERV. CIVIL 2</v>
          </cell>
          <cell r="L319" t="str">
            <v>INGENIERIA CIVIL</v>
          </cell>
          <cell r="M319" t="str">
            <v>CONSTRUCCION VIAL-INGENIERIA</v>
          </cell>
          <cell r="N319"/>
          <cell r="O319" t="str">
            <v>PROPIEDAD</v>
          </cell>
          <cell r="P319">
            <v>40393</v>
          </cell>
          <cell r="Q319"/>
          <cell r="R319"/>
          <cell r="S319" t="str">
            <v>GERENCIA DE CONTRATACION VIAL</v>
          </cell>
        </row>
        <row r="320">
          <cell r="A320" t="str">
            <v>0205580829</v>
          </cell>
          <cell r="B320" t="str">
            <v xml:space="preserve">SANCHEZ CHAVES RONNY ALBERTO </v>
          </cell>
          <cell r="C320" t="str">
            <v>M</v>
          </cell>
          <cell r="D320" t="str">
            <v>00107010001</v>
          </cell>
          <cell r="E320" t="str">
            <v>595</v>
          </cell>
          <cell r="F320" t="str">
            <v>0404044</v>
          </cell>
          <cell r="G320" t="str">
            <v>503545</v>
          </cell>
          <cell r="H320"/>
          <cell r="I320" t="str">
            <v>PROFESIONAL</v>
          </cell>
          <cell r="J320" t="str">
            <v>2142</v>
          </cell>
          <cell r="K320" t="str">
            <v>PROF. SERV. CIVIL 3</v>
          </cell>
          <cell r="L320" t="str">
            <v>INGENIERIA CIVIL</v>
          </cell>
          <cell r="M320" t="str">
            <v>ADM. SUPERIOR-DIREC. EJECUTIVA</v>
          </cell>
          <cell r="O320" t="str">
            <v>INTERINO</v>
          </cell>
          <cell r="P320">
            <v>40984</v>
          </cell>
          <cell r="Q320">
            <v>41259</v>
          </cell>
          <cell r="R320">
            <v>41320</v>
          </cell>
          <cell r="S320" t="str">
            <v>DIRECCION EJECUTIVA</v>
          </cell>
        </row>
        <row r="321">
          <cell r="A321" t="str">
            <v>0205900487</v>
          </cell>
          <cell r="B321" t="str">
            <v>MOHS ALFARO CAROLINA</v>
          </cell>
          <cell r="C321" t="str">
            <v>F</v>
          </cell>
          <cell r="D321" t="str">
            <v>00303010001</v>
          </cell>
          <cell r="E321" t="str">
            <v>570</v>
          </cell>
          <cell r="F321" t="str">
            <v>0404043</v>
          </cell>
          <cell r="G321" t="str">
            <v>503574</v>
          </cell>
          <cell r="H321"/>
          <cell r="I321" t="str">
            <v>PROFESIONAL</v>
          </cell>
          <cell r="J321" t="str">
            <v>2142</v>
          </cell>
          <cell r="K321" t="str">
            <v>PROF. SERV. CIVIL 2</v>
          </cell>
          <cell r="L321" t="str">
            <v>INGENIERIA CIVIL</v>
          </cell>
          <cell r="M321" t="str">
            <v>CONSTRUCCION VIAL-INGENIERIA</v>
          </cell>
          <cell r="N321"/>
          <cell r="O321" t="str">
            <v>PROPIEDAD</v>
          </cell>
          <cell r="P321">
            <v>40330</v>
          </cell>
          <cell r="Q321"/>
          <cell r="R321"/>
          <cell r="S321" t="str">
            <v>GERENCIA DE CONTRATACION VIAL</v>
          </cell>
        </row>
        <row r="322">
          <cell r="A322" t="str">
            <v>0206210624</v>
          </cell>
          <cell r="B322" t="str">
            <v>SANCHEZ CASTRO ABRAHAM</v>
          </cell>
          <cell r="C322" t="str">
            <v>M</v>
          </cell>
          <cell r="D322" t="str">
            <v>00202010001</v>
          </cell>
          <cell r="E322" t="str">
            <v>529</v>
          </cell>
          <cell r="F322" t="str">
            <v>0403042</v>
          </cell>
          <cell r="G322" t="str">
            <v>500027</v>
          </cell>
          <cell r="H322"/>
          <cell r="I322" t="str">
            <v>PROFESIONAL</v>
          </cell>
          <cell r="J322" t="str">
            <v>2142</v>
          </cell>
          <cell r="K322" t="str">
            <v>PROF. SERV. CIVIL 1 GRUPO B</v>
          </cell>
          <cell r="L322" t="str">
            <v>INGENIERIA CIVIL</v>
          </cell>
          <cell r="M322" t="str">
            <v>CONSERVACION VIAL</v>
          </cell>
          <cell r="N322"/>
          <cell r="O322" t="str">
            <v>PROPIEDAD</v>
          </cell>
          <cell r="P322"/>
          <cell r="Q322"/>
          <cell r="R322"/>
          <cell r="S322" t="str">
            <v>GERENCIA DE CONSTRUCCION DE VIAS Y PUENTES</v>
          </cell>
        </row>
        <row r="323">
          <cell r="A323" t="str">
            <v>0206380462</v>
          </cell>
          <cell r="B323" t="str">
            <v>SALAS HERNANDEZ ARIANNE</v>
          </cell>
          <cell r="C323" t="str">
            <v>F</v>
          </cell>
          <cell r="D323" t="str">
            <v>00102010001</v>
          </cell>
          <cell r="E323" t="str">
            <v>467</v>
          </cell>
          <cell r="F323" t="str">
            <v>0401041</v>
          </cell>
          <cell r="G323" t="str">
            <v>008977</v>
          </cell>
          <cell r="H323" t="str">
            <v>2011-02</v>
          </cell>
          <cell r="I323" t="str">
            <v>PROFESIONAL</v>
          </cell>
          <cell r="J323" t="str">
            <v>2413</v>
          </cell>
          <cell r="K323" t="str">
            <v>PROF. SERV. CIVIL 1 GRUPO A</v>
          </cell>
          <cell r="L323" t="str">
            <v>ADMINISTRACION-GENERALISTA</v>
          </cell>
          <cell r="M323" t="str">
            <v>ADM. SUPERIOR-AUDITORIA</v>
          </cell>
          <cell r="N323"/>
          <cell r="O323" t="str">
            <v>INTERINO</v>
          </cell>
          <cell r="P323">
            <v>40603</v>
          </cell>
          <cell r="Q323">
            <v>41274</v>
          </cell>
          <cell r="R323">
            <v>41333</v>
          </cell>
          <cell r="S323" t="str">
            <v>AUDITORIA</v>
          </cell>
        </row>
        <row r="324">
          <cell r="A324" t="str">
            <v>0302800060</v>
          </cell>
          <cell r="B324" t="str">
            <v>ALVARADO CRUZ MARIA DEL MILAGRO</v>
          </cell>
          <cell r="C324" t="str">
            <v>F</v>
          </cell>
          <cell r="D324" t="str">
            <v>00111010001</v>
          </cell>
          <cell r="E324" t="str">
            <v>570</v>
          </cell>
          <cell r="F324" t="str">
            <v>0404043</v>
          </cell>
          <cell r="G324" t="str">
            <v>503533</v>
          </cell>
          <cell r="H324"/>
          <cell r="I324" t="str">
            <v>PROFESIONAL</v>
          </cell>
          <cell r="J324" t="str">
            <v>2413</v>
          </cell>
          <cell r="K324" t="str">
            <v>PROF. SERV. CIVIL 2</v>
          </cell>
          <cell r="L324" t="str">
            <v>ADMINISTRACION GENERAL</v>
          </cell>
          <cell r="M324" t="str">
            <v>ADM. SUPERIOR-SECRETARIA DE ACTAS</v>
          </cell>
          <cell r="N324"/>
          <cell r="O324" t="str">
            <v>PROPIEDAD</v>
          </cell>
          <cell r="P324"/>
          <cell r="Q324"/>
          <cell r="S324" t="str">
            <v>SECRETARIA DE ACTAS</v>
          </cell>
        </row>
        <row r="325">
          <cell r="A325" t="str">
            <v>0302810273</v>
          </cell>
          <cell r="B325" t="str">
            <v>QUESADA ARIAS ANA PATRICIA</v>
          </cell>
          <cell r="C325" t="str">
            <v>F</v>
          </cell>
          <cell r="D325" t="str">
            <v>00102010001</v>
          </cell>
          <cell r="E325" t="str">
            <v>595</v>
          </cell>
          <cell r="F325" t="str">
            <v>0404044</v>
          </cell>
          <cell r="G325" t="str">
            <v>000104</v>
          </cell>
          <cell r="H325"/>
          <cell r="I325" t="str">
            <v>PROFESIONAL</v>
          </cell>
          <cell r="J325" t="str">
            <v>2413</v>
          </cell>
          <cell r="K325" t="str">
            <v>PROF. SERV. CIVIL 3</v>
          </cell>
          <cell r="L325" t="str">
            <v>AUDITORIA</v>
          </cell>
          <cell r="M325" t="str">
            <v>ADM. SUPERIOR-AUDITORIA</v>
          </cell>
          <cell r="N325"/>
          <cell r="O325" t="str">
            <v>PROPIEDAD</v>
          </cell>
          <cell r="P325"/>
          <cell r="Q325"/>
          <cell r="R325"/>
          <cell r="S325" t="str">
            <v>AUDITORIA</v>
          </cell>
        </row>
        <row r="326">
          <cell r="A326" t="str">
            <v>0303200495</v>
          </cell>
          <cell r="B326" t="str">
            <v>JIMENEZ GONZALEZ CARLOS EUGENIO</v>
          </cell>
          <cell r="C326" t="str">
            <v>M</v>
          </cell>
          <cell r="D326" t="str">
            <v>00303010001</v>
          </cell>
          <cell r="E326" t="str">
            <v>570</v>
          </cell>
          <cell r="F326" t="str">
            <v>0404043</v>
          </cell>
          <cell r="G326" t="str">
            <v>503576</v>
          </cell>
          <cell r="H326"/>
          <cell r="I326" t="str">
            <v>PROFESIONAL</v>
          </cell>
          <cell r="J326" t="str">
            <v>2142</v>
          </cell>
          <cell r="K326" t="str">
            <v>PROF. SERV. CIVIL 2</v>
          </cell>
          <cell r="L326" t="str">
            <v>INGENIERIA CIVIL</v>
          </cell>
          <cell r="M326" t="str">
            <v>CONSTRUCCION VIAL-INGENIERIA</v>
          </cell>
          <cell r="N326"/>
          <cell r="O326" t="str">
            <v>PROPIEDAD</v>
          </cell>
          <cell r="P326">
            <v>40422</v>
          </cell>
          <cell r="Q326"/>
          <cell r="R326"/>
          <cell r="S326" t="str">
            <v>DIRECCION EJECUTIVA</v>
          </cell>
        </row>
        <row r="327">
          <cell r="A327" t="str">
            <v>0303390228</v>
          </cell>
          <cell r="B327" t="str">
            <v>GOMEZ VEGA FRANCISCO JAVIER</v>
          </cell>
          <cell r="C327" t="str">
            <v>M</v>
          </cell>
          <cell r="D327" t="str">
            <v>00202010001</v>
          </cell>
          <cell r="E327" t="str">
            <v>467</v>
          </cell>
          <cell r="F327" t="str">
            <v>0401041</v>
          </cell>
          <cell r="G327" t="str">
            <v>503620</v>
          </cell>
          <cell r="H327"/>
          <cell r="I327" t="str">
            <v>PROFESIONAL</v>
          </cell>
          <cell r="J327" t="str">
            <v>2142</v>
          </cell>
          <cell r="K327" t="str">
            <v>PROF. SERV. CIVIL 1 GRUPO A</v>
          </cell>
          <cell r="L327" t="str">
            <v>INGENIERIA CIVIL</v>
          </cell>
          <cell r="M327" t="str">
            <v>CONSERVACION VIAL</v>
          </cell>
          <cell r="N327"/>
          <cell r="O327" t="str">
            <v>PROPIEDAD</v>
          </cell>
          <cell r="P327">
            <v>40618</v>
          </cell>
          <cell r="Q327"/>
          <cell r="R327"/>
          <cell r="S327" t="str">
            <v>GERENCIA DE CONSERVACION DE VIAS Y PUENTES</v>
          </cell>
        </row>
        <row r="328">
          <cell r="A328" t="str">
            <v>0303590361</v>
          </cell>
          <cell r="B328" t="str">
            <v>SANCHEZ MORA ADRIAN</v>
          </cell>
          <cell r="C328" t="str">
            <v>M</v>
          </cell>
          <cell r="D328" t="str">
            <v>00303010001</v>
          </cell>
          <cell r="E328" t="str">
            <v>595</v>
          </cell>
          <cell r="F328" t="str">
            <v>0404044</v>
          </cell>
          <cell r="G328" t="str">
            <v>503572</v>
          </cell>
          <cell r="H328"/>
          <cell r="I328" t="str">
            <v>PROFESIONAL</v>
          </cell>
          <cell r="J328" t="str">
            <v>2142</v>
          </cell>
          <cell r="K328" t="str">
            <v>PROF. SERV. CIVIL 3</v>
          </cell>
          <cell r="L328" t="str">
            <v>INGENIERIA CIVIL</v>
          </cell>
          <cell r="M328" t="str">
            <v>CONSTRUCCION VIAL-INGENIERIA</v>
          </cell>
          <cell r="N328"/>
          <cell r="O328" t="str">
            <v>PROPIEDAD</v>
          </cell>
          <cell r="Q328"/>
          <cell r="R328"/>
          <cell r="S328" t="str">
            <v>GERENCIA DE CONTRATACION VIAL</v>
          </cell>
        </row>
        <row r="329">
          <cell r="A329" t="str">
            <v>0303590804</v>
          </cell>
          <cell r="B329" t="str">
            <v>NAVARRO HIDALGO YAHAIRA</v>
          </cell>
          <cell r="C329" t="str">
            <v>F</v>
          </cell>
          <cell r="D329" t="str">
            <v>00303010001</v>
          </cell>
          <cell r="E329" t="str">
            <v>570</v>
          </cell>
          <cell r="F329" t="str">
            <v>0404043</v>
          </cell>
          <cell r="G329" t="str">
            <v>029924</v>
          </cell>
          <cell r="H329"/>
          <cell r="I329" t="str">
            <v>PROFESIONAL</v>
          </cell>
          <cell r="J329" t="str">
            <v>2142</v>
          </cell>
          <cell r="K329" t="str">
            <v>PROF. SERV. CIVIL 2</v>
          </cell>
          <cell r="L329" t="str">
            <v>INGENIERIA CIVIL</v>
          </cell>
          <cell r="M329" t="str">
            <v>CONSTRUCCION VIAL-INGENIERIA</v>
          </cell>
          <cell r="N329"/>
          <cell r="O329" t="str">
            <v>PROPIEDAD</v>
          </cell>
          <cell r="P329">
            <v>40375</v>
          </cell>
          <cell r="Q329"/>
          <cell r="R329"/>
          <cell r="S329" t="str">
            <v>GERENCIA DE CONTRATACION VIAL</v>
          </cell>
        </row>
        <row r="330">
          <cell r="A330" t="str">
            <v>0303620660</v>
          </cell>
          <cell r="B330" t="str">
            <v>GAMBOA CALVO PRISCILA</v>
          </cell>
          <cell r="C330" t="str">
            <v>F</v>
          </cell>
          <cell r="D330" t="str">
            <v>00303010001</v>
          </cell>
          <cell r="E330" t="str">
            <v>529</v>
          </cell>
          <cell r="F330" t="str">
            <v>0403042</v>
          </cell>
          <cell r="G330" t="str">
            <v>503580</v>
          </cell>
          <cell r="H330"/>
          <cell r="I330" t="str">
            <v>PROFESIONAL</v>
          </cell>
          <cell r="J330" t="str">
            <v>2142</v>
          </cell>
          <cell r="K330" t="str">
            <v>PROF. SERV. CIVIL 1 GRUPO B</v>
          </cell>
          <cell r="L330" t="str">
            <v>INGENIERIA CIVIL</v>
          </cell>
          <cell r="M330" t="str">
            <v>CONSTRUCCION VIAL-INGENIERIA</v>
          </cell>
          <cell r="N330"/>
          <cell r="O330" t="str">
            <v>PROPIEDAD</v>
          </cell>
          <cell r="P330">
            <v>40345</v>
          </cell>
          <cell r="Q330"/>
          <cell r="R330"/>
          <cell r="S330" t="str">
            <v>GERENCIA DE CONTRATACION VIAL</v>
          </cell>
        </row>
        <row r="331">
          <cell r="A331" t="str">
            <v>0303640238</v>
          </cell>
          <cell r="B331" t="str">
            <v>GOMEZ GRANADOS SILVIA VANESSA</v>
          </cell>
          <cell r="C331" t="str">
            <v>F</v>
          </cell>
          <cell r="D331" t="str">
            <v>00303010001</v>
          </cell>
          <cell r="E331" t="str">
            <v>570</v>
          </cell>
          <cell r="F331" t="str">
            <v>0404043</v>
          </cell>
          <cell r="G331" t="str">
            <v>095594</v>
          </cell>
          <cell r="H331"/>
          <cell r="I331" t="str">
            <v>PROFESIONAL</v>
          </cell>
          <cell r="J331" t="str">
            <v>2142</v>
          </cell>
          <cell r="K331" t="str">
            <v>PROF. SERV. CIVIL 2</v>
          </cell>
          <cell r="L331" t="str">
            <v>INGENIERIA CIVIL</v>
          </cell>
          <cell r="M331" t="str">
            <v>CONSTRUCCION VIAL-INGENIERIA</v>
          </cell>
          <cell r="N331"/>
          <cell r="O331" t="str">
            <v>PROPIEDAD</v>
          </cell>
          <cell r="P331" t="str">
            <v>01/07/2012</v>
          </cell>
          <cell r="Q331"/>
          <cell r="R331"/>
          <cell r="S331" t="str">
            <v>GERENCIA DE CONSTRUCCION DE VIAS Y PUENTES</v>
          </cell>
        </row>
        <row r="332">
          <cell r="A332" t="str">
            <v>0303760090</v>
          </cell>
          <cell r="B332" t="str">
            <v xml:space="preserve">CALDERON BRAVO FANNY </v>
          </cell>
          <cell r="C332" t="str">
            <v>F</v>
          </cell>
          <cell r="D332" t="str">
            <v>00303010001</v>
          </cell>
          <cell r="E332" t="str">
            <v>467</v>
          </cell>
          <cell r="F332" t="str">
            <v>0401041</v>
          </cell>
          <cell r="G332" t="str">
            <v>503588</v>
          </cell>
          <cell r="H332" t="str">
            <v>2012-29</v>
          </cell>
          <cell r="I332" t="str">
            <v>PROFESIONAL</v>
          </cell>
          <cell r="J332" t="str">
            <v>2142</v>
          </cell>
          <cell r="K332" t="str">
            <v>PROF. SERV. CIVIL 1 GRUPO A</v>
          </cell>
          <cell r="L332" t="str">
            <v>INGENIERIA CIVIL</v>
          </cell>
          <cell r="M332" t="str">
            <v>CONSTRUCCION VIAL-INGENIERIA</v>
          </cell>
          <cell r="N332"/>
          <cell r="O332" t="str">
            <v>INTERINO</v>
          </cell>
          <cell r="P332">
            <v>41122</v>
          </cell>
          <cell r="Q332">
            <v>41274</v>
          </cell>
          <cell r="R332">
            <v>41333</v>
          </cell>
          <cell r="S332" t="str">
            <v>GERENCIA DE CONTRATACION VIAL</v>
          </cell>
        </row>
        <row r="333">
          <cell r="A333" t="str">
            <v>0303860219</v>
          </cell>
          <cell r="B333" t="str">
            <v>VARELA DELGADO JINNETH  MARCELINA</v>
          </cell>
          <cell r="C333" t="str">
            <v>F</v>
          </cell>
          <cell r="D333" t="str">
            <v>00109020002</v>
          </cell>
          <cell r="E333" t="str">
            <v>570</v>
          </cell>
          <cell r="F333" t="str">
            <v>0404043</v>
          </cell>
          <cell r="G333" t="str">
            <v>503557</v>
          </cell>
          <cell r="H333"/>
          <cell r="I333" t="str">
            <v>PROFESIONAL</v>
          </cell>
          <cell r="J333" t="str">
            <v>2413</v>
          </cell>
          <cell r="K333" t="str">
            <v>PROF. SERV. CIVIL 2</v>
          </cell>
          <cell r="L333" t="str">
            <v>ADMINISTRACION DE NEGOCIOS</v>
          </cell>
          <cell r="M333" t="str">
            <v>ADM. SUPERIOR-CONTABILIDAD</v>
          </cell>
          <cell r="N333"/>
          <cell r="O333" t="str">
            <v>PROPIEDAD</v>
          </cell>
          <cell r="P333">
            <v>40603</v>
          </cell>
          <cell r="Q333"/>
          <cell r="R333"/>
          <cell r="S333" t="str">
            <v>DEPARTAMENTO DE CONTABILIDAD</v>
          </cell>
        </row>
        <row r="334">
          <cell r="A334" t="str">
            <v>0401140591</v>
          </cell>
          <cell r="B334" t="str">
            <v>QUESADA GUTIERREZ EDWIN</v>
          </cell>
          <cell r="C334" t="str">
            <v>M</v>
          </cell>
          <cell r="D334" t="str">
            <v>00401060001</v>
          </cell>
          <cell r="E334" t="str">
            <v>595</v>
          </cell>
          <cell r="F334" t="str">
            <v>0404044</v>
          </cell>
          <cell r="G334" t="str">
            <v>047354</v>
          </cell>
          <cell r="H334"/>
          <cell r="I334" t="str">
            <v>PROFESIONAL</v>
          </cell>
          <cell r="J334" t="str">
            <v>2413</v>
          </cell>
          <cell r="K334" t="str">
            <v>PROF. SERV. CIVIL 3</v>
          </cell>
          <cell r="L334" t="str">
            <v>ADMINISTRACION-GENERALISTA</v>
          </cell>
          <cell r="M334" t="str">
            <v>OPERAC. E INVERSIONES VIAS DE PEAJE</v>
          </cell>
          <cell r="N334" t="str">
            <v>OFICINAS CENTRALES</v>
          </cell>
          <cell r="O334" t="str">
            <v>PROPIEDAD</v>
          </cell>
          <cell r="P334"/>
          <cell r="Q334"/>
          <cell r="R334"/>
          <cell r="S334" t="str">
            <v>DEPARTAMENTO DE PEAJES</v>
          </cell>
        </row>
        <row r="335">
          <cell r="A335" t="str">
            <v>0401260406</v>
          </cell>
          <cell r="B335" t="str">
            <v>VARGAS ROJAS ELIZABETH</v>
          </cell>
          <cell r="C335" t="str">
            <v>F</v>
          </cell>
          <cell r="D335" t="str">
            <v>00104010001</v>
          </cell>
          <cell r="E335" t="str">
            <v>570</v>
          </cell>
          <cell r="F335" t="str">
            <v>0404043</v>
          </cell>
          <cell r="G335" t="str">
            <v>503535</v>
          </cell>
          <cell r="H335"/>
          <cell r="I335" t="str">
            <v>PROFESIONAL</v>
          </cell>
          <cell r="J335" t="str">
            <v>2421</v>
          </cell>
          <cell r="K335" t="str">
            <v>PROF. SERV. CIVIL 2</v>
          </cell>
          <cell r="L335" t="str">
            <v>DERECHO</v>
          </cell>
          <cell r="M335" t="str">
            <v>ADM. SUPERIOR-CONTRALORIA DE SERVICIOS</v>
          </cell>
          <cell r="N335" t="str">
            <v>CONTRALORIA DE SERVICIOS</v>
          </cell>
          <cell r="O335" t="str">
            <v>PROPIEDAD</v>
          </cell>
          <cell r="P335">
            <v>40679</v>
          </cell>
          <cell r="Q335"/>
          <cell r="R335"/>
          <cell r="S335" t="str">
            <v>CONTRALORIA DE SERVICIOS</v>
          </cell>
        </row>
        <row r="336">
          <cell r="A336" t="str">
            <v>0401370071</v>
          </cell>
          <cell r="B336" t="str">
            <v>FERNANDEZ HERNANDEZ JAVIER</v>
          </cell>
          <cell r="C336" t="str">
            <v>M</v>
          </cell>
          <cell r="D336" t="str">
            <v>00401060001</v>
          </cell>
          <cell r="E336" t="str">
            <v>595</v>
          </cell>
          <cell r="F336" t="str">
            <v>0404044</v>
          </cell>
          <cell r="G336" t="str">
            <v>009012</v>
          </cell>
          <cell r="H336"/>
          <cell r="I336" t="str">
            <v>PROFESIONAL</v>
          </cell>
          <cell r="J336" t="str">
            <v>2413</v>
          </cell>
          <cell r="K336" t="str">
            <v>PROF. SERV. CIVIL 3</v>
          </cell>
          <cell r="L336" t="str">
            <v>ADMINISTRACION-GENERALISTA</v>
          </cell>
          <cell r="M336" t="str">
            <v>OPERAC. E INVERSIONES VIAS DE PEAJE</v>
          </cell>
          <cell r="N336" t="str">
            <v>OFICINAS CENTRALES</v>
          </cell>
          <cell r="O336" t="str">
            <v>PROPIEDAD</v>
          </cell>
          <cell r="P336"/>
          <cell r="Q336"/>
          <cell r="R336"/>
          <cell r="S336" t="str">
            <v>DEPARTAMENTO DE PEAJES</v>
          </cell>
        </row>
        <row r="337">
          <cell r="A337" t="str">
            <v>0401590541</v>
          </cell>
          <cell r="B337" t="str">
            <v>MOREIRA MIRANDA OSCAR MARIO</v>
          </cell>
          <cell r="C337" t="str">
            <v>M</v>
          </cell>
          <cell r="D337" t="str">
            <v>00303010001</v>
          </cell>
          <cell r="E337" t="str">
            <v>595</v>
          </cell>
          <cell r="F337" t="str">
            <v>0404044</v>
          </cell>
          <cell r="G337" t="str">
            <v>503571</v>
          </cell>
          <cell r="H337" t="str">
            <v>2010-50</v>
          </cell>
          <cell r="I337" t="str">
            <v>PROFESIONAL</v>
          </cell>
          <cell r="J337" t="str">
            <v>2413</v>
          </cell>
          <cell r="K337" t="str">
            <v>PROF. SERV. CIVIL 3</v>
          </cell>
          <cell r="L337" t="str">
            <v>ADMINISTRACION-NEGOCIOS</v>
          </cell>
          <cell r="M337" t="str">
            <v>CONSTRUCCION VIAL-INGENIERIA</v>
          </cell>
          <cell r="N337"/>
          <cell r="O337" t="str">
            <v>INTERINO</v>
          </cell>
          <cell r="P337">
            <v>40360</v>
          </cell>
          <cell r="Q337">
            <v>41274</v>
          </cell>
          <cell r="R337">
            <v>41333</v>
          </cell>
          <cell r="S337" t="str">
            <v>GERENCIA DE CONTRATACION VIAL</v>
          </cell>
        </row>
        <row r="338">
          <cell r="A338" t="str">
            <v>0401710110</v>
          </cell>
          <cell r="B338" t="str">
            <v>VALVERDE VILLALOBOS MELIZA DE LOS ANG.</v>
          </cell>
          <cell r="C338" t="str">
            <v>F</v>
          </cell>
          <cell r="D338" t="str">
            <v>00401060001</v>
          </cell>
          <cell r="E338" t="str">
            <v>570</v>
          </cell>
          <cell r="F338" t="str">
            <v>0404043</v>
          </cell>
          <cell r="G338" t="str">
            <v>009031</v>
          </cell>
          <cell r="H338"/>
          <cell r="I338" t="str">
            <v>PROFESIONAL</v>
          </cell>
          <cell r="J338" t="str">
            <v>2413</v>
          </cell>
          <cell r="K338" t="str">
            <v>PROF. SERV. CIVIL 2</v>
          </cell>
          <cell r="L338" t="str">
            <v>ADMINISTRACION-GENERALISTA</v>
          </cell>
          <cell r="M338" t="str">
            <v>OPERAC. E INVERSIONES VIAS DE PEAJE</v>
          </cell>
          <cell r="N338" t="str">
            <v>OFICINAS CENTRALES</v>
          </cell>
          <cell r="O338" t="str">
            <v>PROPIEDAD</v>
          </cell>
          <cell r="P338"/>
          <cell r="Q338"/>
          <cell r="S338" t="str">
            <v>DEPARTAMENTO DE PEAJES</v>
          </cell>
        </row>
        <row r="339">
          <cell r="A339" t="str">
            <v>0401790782</v>
          </cell>
          <cell r="B339" t="str">
            <v>ALVARADO GUTIERREZ CAROLINA</v>
          </cell>
          <cell r="C339" t="str">
            <v>F</v>
          </cell>
          <cell r="D339" t="str">
            <v>00108010001</v>
          </cell>
          <cell r="E339" t="str">
            <v>570</v>
          </cell>
          <cell r="F339" t="str">
            <v>0404043</v>
          </cell>
          <cell r="G339" t="str">
            <v>500625</v>
          </cell>
          <cell r="H339"/>
          <cell r="I339" t="str">
            <v>PROFESIONAL</v>
          </cell>
          <cell r="J339" t="str">
            <v>2421</v>
          </cell>
          <cell r="K339" t="str">
            <v>PROF. SERV. CIVIL 2</v>
          </cell>
          <cell r="L339" t="str">
            <v>DERECHO</v>
          </cell>
          <cell r="M339" t="str">
            <v>ADM. SUPERIOR-GERENCIA ASUNTOS JURIDICOS</v>
          </cell>
          <cell r="N339"/>
          <cell r="O339" t="str">
            <v>ASC. INTERINO</v>
          </cell>
          <cell r="P339" t="str">
            <v>16/01/2012</v>
          </cell>
          <cell r="Q339">
            <v>41274</v>
          </cell>
          <cell r="R339">
            <v>41333</v>
          </cell>
          <cell r="S339" t="str">
            <v>GERENCIA DE GESTION ASUNTOS JURIDICOS</v>
          </cell>
        </row>
        <row r="340">
          <cell r="A340" t="str">
            <v>0401810911</v>
          </cell>
          <cell r="B340" t="str">
            <v xml:space="preserve">SALAS PEREZ MELISSA MAVET </v>
          </cell>
          <cell r="C340" t="str">
            <v>F</v>
          </cell>
          <cell r="D340" t="str">
            <v>00302010001</v>
          </cell>
          <cell r="E340" t="str">
            <v>529</v>
          </cell>
          <cell r="F340" t="str">
            <v>0403042</v>
          </cell>
          <cell r="G340" t="str">
            <v>503626</v>
          </cell>
          <cell r="H340"/>
          <cell r="I340" t="str">
            <v>PROFESIONAL</v>
          </cell>
          <cell r="J340" t="str">
            <v>2142</v>
          </cell>
          <cell r="K340" t="str">
            <v>PROF. SERV. CIVIL 1 GRUPO B</v>
          </cell>
          <cell r="L340" t="str">
            <v>INGENIERIA CIVIL</v>
          </cell>
          <cell r="M340" t="str">
            <v>CONSTRUCCION VIAL-OBRAS</v>
          </cell>
          <cell r="N340"/>
          <cell r="O340" t="str">
            <v>PROPIEDAD</v>
          </cell>
          <cell r="P340">
            <v>40878</v>
          </cell>
          <cell r="Q340"/>
          <cell r="R340"/>
          <cell r="S340" t="str">
            <v>GERENCIA DE CONSERVACION DE VIAS Y PUENTES</v>
          </cell>
        </row>
        <row r="341">
          <cell r="A341" t="str">
            <v>0502070995</v>
          </cell>
          <cell r="B341" t="str">
            <v>AIZA CAMPOS MALAKY</v>
          </cell>
          <cell r="C341" t="str">
            <v>F</v>
          </cell>
          <cell r="D341" t="str">
            <v>00109020003</v>
          </cell>
          <cell r="E341" t="str">
            <v>595</v>
          </cell>
          <cell r="F341" t="str">
            <v>0404044</v>
          </cell>
          <cell r="G341" t="str">
            <v>001288</v>
          </cell>
          <cell r="H341"/>
          <cell r="I341" t="str">
            <v>PROFESIONAL</v>
          </cell>
          <cell r="J341" t="str">
            <v>2413</v>
          </cell>
          <cell r="K341" t="str">
            <v>PROF. SERV. CIVIL 3</v>
          </cell>
          <cell r="L341" t="str">
            <v>ADMINISTRACION-NEGOCIOS</v>
          </cell>
          <cell r="M341" t="str">
            <v>ADM. SUPERIOR-EJEC. PRESUPUESTARIA</v>
          </cell>
          <cell r="N341"/>
          <cell r="O341" t="str">
            <v>PROPIEDAD</v>
          </cell>
          <cell r="P341"/>
          <cell r="Q341"/>
          <cell r="S341" t="str">
            <v>DEPARTAMENTO DE EJECUCION PRESUPUESTARIA</v>
          </cell>
        </row>
        <row r="342">
          <cell r="A342" t="str">
            <v>0502210286</v>
          </cell>
          <cell r="B342" t="str">
            <v>ESCOBAR BRICEÑO FRANCISCO</v>
          </cell>
          <cell r="C342" t="str">
            <v>M</v>
          </cell>
          <cell r="D342" t="str">
            <v>00102010001</v>
          </cell>
          <cell r="E342" t="str">
            <v>570</v>
          </cell>
          <cell r="F342" t="str">
            <v>0404043</v>
          </cell>
          <cell r="G342" t="str">
            <v>037025</v>
          </cell>
          <cell r="H342"/>
          <cell r="I342" t="str">
            <v>PROFESIONAL</v>
          </cell>
          <cell r="J342" t="str">
            <v>2413</v>
          </cell>
          <cell r="K342" t="str">
            <v>PROF. SERV. CIVIL 2</v>
          </cell>
          <cell r="L342" t="str">
            <v>ADMINISTRACION-GENERALISTA</v>
          </cell>
          <cell r="M342" t="str">
            <v>ADM. SUPERIOR-AUDITORIA</v>
          </cell>
          <cell r="N342"/>
          <cell r="O342" t="str">
            <v>PROPIEDAD</v>
          </cell>
          <cell r="P342"/>
          <cell r="Q342"/>
          <cell r="R342"/>
          <cell r="S342" t="str">
            <v>AUDITORIA</v>
          </cell>
        </row>
        <row r="343">
          <cell r="A343" t="str">
            <v>0502410246</v>
          </cell>
          <cell r="B343" t="str">
            <v>CAMPOS CERDAS ANA IVETTE</v>
          </cell>
          <cell r="C343" t="str">
            <v>F</v>
          </cell>
          <cell r="D343" t="str">
            <v>00109020003</v>
          </cell>
          <cell r="E343" t="str">
            <v>570</v>
          </cell>
          <cell r="F343" t="str">
            <v>0404043</v>
          </cell>
          <cell r="G343" t="str">
            <v>500145</v>
          </cell>
          <cell r="H343"/>
          <cell r="I343" t="str">
            <v>PROFESIONAL</v>
          </cell>
          <cell r="J343" t="str">
            <v>2413</v>
          </cell>
          <cell r="K343" t="str">
            <v>PROF. SERV. CIVIL 2</v>
          </cell>
          <cell r="L343" t="str">
            <v>ADMINISTRACION-NEGOCIOS</v>
          </cell>
          <cell r="M343" t="str">
            <v>ADM. SUPERIOR-EJEC. PRESUPUESTARIA</v>
          </cell>
          <cell r="N343"/>
          <cell r="O343" t="str">
            <v>ASC. INTERINO</v>
          </cell>
          <cell r="P343"/>
          <cell r="Q343">
            <v>41244</v>
          </cell>
          <cell r="R343">
            <v>41304</v>
          </cell>
          <cell r="S343" t="str">
            <v>DEPARTAMENTO DE EJECUCION PRESUPUESTARIA</v>
          </cell>
        </row>
        <row r="344">
          <cell r="A344" t="str">
            <v>0502430509</v>
          </cell>
          <cell r="B344" t="str">
            <v>SALAZAR GOMEZ MARIA DEL MILAGRO</v>
          </cell>
          <cell r="C344" t="str">
            <v>F</v>
          </cell>
          <cell r="D344" t="str">
            <v>00109030001</v>
          </cell>
          <cell r="E344" t="str">
            <v>467</v>
          </cell>
          <cell r="F344" t="str">
            <v>0401041</v>
          </cell>
          <cell r="G344" t="str">
            <v>014303</v>
          </cell>
          <cell r="H344"/>
          <cell r="I344" t="str">
            <v>PROFESIONAL</v>
          </cell>
          <cell r="J344" t="str">
            <v>2413</v>
          </cell>
          <cell r="K344" t="str">
            <v>PROF. SERV. CIVIL 1 GRUPO A</v>
          </cell>
          <cell r="L344" t="str">
            <v>ADMINISTRACION-GENERALISTA</v>
          </cell>
          <cell r="M344" t="str">
            <v>ADM. SUPERIOR-PROVEEDURIA</v>
          </cell>
          <cell r="N344"/>
          <cell r="O344" t="str">
            <v>PROPIEDAD</v>
          </cell>
          <cell r="P344"/>
          <cell r="Q344"/>
          <cell r="R344"/>
          <cell r="S344" t="str">
            <v>DIRECCION DE PROVEEDURIA</v>
          </cell>
        </row>
        <row r="345">
          <cell r="A345" t="str">
            <v>0503170279</v>
          </cell>
          <cell r="B345" t="str">
            <v>VASQUEZ SANCHEZ DIEGO ENRIQUE</v>
          </cell>
          <cell r="C345" t="str">
            <v>M</v>
          </cell>
          <cell r="D345" t="str">
            <v>00202010001</v>
          </cell>
          <cell r="E345" t="str">
            <v>570</v>
          </cell>
          <cell r="F345" t="str">
            <v>0404043</v>
          </cell>
          <cell r="G345" t="str">
            <v>503611</v>
          </cell>
          <cell r="H345"/>
          <cell r="I345" t="str">
            <v>PROFESIONAL</v>
          </cell>
          <cell r="J345" t="str">
            <v>2142</v>
          </cell>
          <cell r="K345" t="str">
            <v>PROF. SERV. CIVIL 2</v>
          </cell>
          <cell r="L345" t="str">
            <v>INGENIERIA CIVIL</v>
          </cell>
          <cell r="M345" t="str">
            <v>CONSERVACION VIAL</v>
          </cell>
          <cell r="N345"/>
          <cell r="O345" t="str">
            <v>PROPIEDAD</v>
          </cell>
          <cell r="P345"/>
          <cell r="Q345"/>
          <cell r="R345"/>
          <cell r="S345" t="str">
            <v>PLANIFICACION INSTITUCIONAL</v>
          </cell>
        </row>
        <row r="346">
          <cell r="A346" t="str">
            <v>0503260122</v>
          </cell>
          <cell r="B346" t="str">
            <v>ARTAVIA SANCHEZ FERNANDO</v>
          </cell>
          <cell r="C346" t="str">
            <v>M</v>
          </cell>
          <cell r="D346" t="str">
            <v>00202010001</v>
          </cell>
          <cell r="E346" t="str">
            <v>570</v>
          </cell>
          <cell r="F346" t="str">
            <v>0404043</v>
          </cell>
          <cell r="G346" t="str">
            <v>029203</v>
          </cell>
          <cell r="H346"/>
          <cell r="I346" t="str">
            <v>PROFESIONAL</v>
          </cell>
          <cell r="J346" t="str">
            <v>2142</v>
          </cell>
          <cell r="K346" t="str">
            <v>PROF. SERV. CIVIL 2</v>
          </cell>
          <cell r="L346" t="str">
            <v>INGENIERIA CIVIL</v>
          </cell>
          <cell r="M346" t="str">
            <v>CONSERVACION VIAL</v>
          </cell>
          <cell r="N346"/>
          <cell r="O346" t="str">
            <v>PROPIEDAD</v>
          </cell>
          <cell r="P346"/>
          <cell r="Q346"/>
          <cell r="R346"/>
          <cell r="S346" t="str">
            <v>GERENCIA DE CONSERVACION DE VIAS Y PUENTES</v>
          </cell>
        </row>
        <row r="347">
          <cell r="A347" t="str">
            <v>0503290118</v>
          </cell>
          <cell r="B347" t="str">
            <v>ALVARADO PRUDENTE ROYNER GUSTAVO</v>
          </cell>
          <cell r="C347" t="str">
            <v>M</v>
          </cell>
          <cell r="D347" t="str">
            <v>00202010001</v>
          </cell>
          <cell r="E347" t="str">
            <v>570</v>
          </cell>
          <cell r="F347" t="str">
            <v>0404043</v>
          </cell>
          <cell r="G347" t="str">
            <v>503614</v>
          </cell>
          <cell r="H347"/>
          <cell r="I347" t="str">
            <v>PROFESIONAL</v>
          </cell>
          <cell r="J347" t="str">
            <v>2142</v>
          </cell>
          <cell r="K347" t="str">
            <v>PROF. SERV. CIVIL 2</v>
          </cell>
          <cell r="L347" t="str">
            <v>INGENIERIA CIVIL</v>
          </cell>
          <cell r="M347" t="str">
            <v>CONSERVACION VIAL</v>
          </cell>
          <cell r="N347"/>
          <cell r="O347" t="str">
            <v>PROPIEDAD</v>
          </cell>
          <cell r="P347">
            <v>40422</v>
          </cell>
          <cell r="Q347"/>
          <cell r="R347"/>
          <cell r="S347" t="str">
            <v>GERENCIA DE CONSERVACION DE VIAS Y PUENTES</v>
          </cell>
        </row>
        <row r="348">
          <cell r="A348" t="str">
            <v>0503550604</v>
          </cell>
          <cell r="B348" t="str">
            <v>CORDERO QUESADA CAROLINA</v>
          </cell>
          <cell r="C348" t="str">
            <v>F</v>
          </cell>
          <cell r="D348" t="str">
            <v>00302010001</v>
          </cell>
          <cell r="E348" t="str">
            <v>529</v>
          </cell>
          <cell r="F348" t="str">
            <v>0403042</v>
          </cell>
          <cell r="G348" t="str">
            <v>503615</v>
          </cell>
          <cell r="H348"/>
          <cell r="I348" t="str">
            <v>PROFESIONAL</v>
          </cell>
          <cell r="J348" t="str">
            <v>2142</v>
          </cell>
          <cell r="K348" t="str">
            <v>PROF. SERV. CIVIL 1 GRUPO B</v>
          </cell>
          <cell r="L348" t="str">
            <v>INGENIERIA CIVIL</v>
          </cell>
          <cell r="M348" t="str">
            <v>CONSTRUCCION VIAL-OBRAS</v>
          </cell>
          <cell r="N348"/>
          <cell r="O348" t="str">
            <v>INTERINO</v>
          </cell>
          <cell r="P348">
            <v>39790</v>
          </cell>
          <cell r="Q348">
            <v>41244</v>
          </cell>
          <cell r="R348">
            <v>41304</v>
          </cell>
          <cell r="S348" t="str">
            <v>GERENCIA DE CONSTRUCCION DE VIAS Y PUENTES</v>
          </cell>
        </row>
        <row r="349">
          <cell r="A349" t="str">
            <v>0601820362</v>
          </cell>
          <cell r="B349" t="str">
            <v>CHACON GUTIERREZ CONNIE</v>
          </cell>
          <cell r="C349" t="str">
            <v>F</v>
          </cell>
          <cell r="D349" t="str">
            <v>00110020001</v>
          </cell>
          <cell r="E349" t="str">
            <v>467</v>
          </cell>
          <cell r="F349" t="str">
            <v>0401041</v>
          </cell>
          <cell r="G349" t="str">
            <v>500012</v>
          </cell>
          <cell r="H349"/>
          <cell r="I349" t="str">
            <v>PROFESIONAL</v>
          </cell>
          <cell r="J349" t="str">
            <v>2413</v>
          </cell>
          <cell r="K349" t="str">
            <v>PROF. SERV. CIVIL 1 GRUPO A</v>
          </cell>
          <cell r="L349" t="str">
            <v>ADMINISTRACION-GENERALISTA</v>
          </cell>
          <cell r="M349" t="str">
            <v>ADM. SUPERIOR-ANALISIS ADMINISTRATIVO</v>
          </cell>
          <cell r="N349"/>
          <cell r="O349" t="str">
            <v>PROPIEDAD</v>
          </cell>
          <cell r="P349"/>
          <cell r="Q349"/>
          <cell r="R349"/>
          <cell r="S349" t="str">
            <v>ANALISIS ADMINISTRATIVO</v>
          </cell>
        </row>
        <row r="350">
          <cell r="A350" t="str">
            <v>0601900154</v>
          </cell>
          <cell r="B350" t="str">
            <v xml:space="preserve">GONZALEZ OLIVARES ANA RITA </v>
          </cell>
          <cell r="C350" t="str">
            <v>F</v>
          </cell>
          <cell r="D350" t="str">
            <v>00109030001</v>
          </cell>
          <cell r="E350" t="str">
            <v>595</v>
          </cell>
          <cell r="F350" t="str">
            <v>0404044</v>
          </cell>
          <cell r="G350" t="str">
            <v>503560</v>
          </cell>
          <cell r="H350"/>
          <cell r="I350" t="str">
            <v>PROFESIONAL</v>
          </cell>
          <cell r="J350" t="str">
            <v>2413</v>
          </cell>
          <cell r="K350" t="str">
            <v>PROF. SERV. CIVIL 3</v>
          </cell>
          <cell r="L350" t="str">
            <v>ADMINISTRACION DE NEGOCIOS</v>
          </cell>
          <cell r="M350" t="str">
            <v>ADM. SUPERIOR-PROVEEDURIA</v>
          </cell>
          <cell r="N350" t="str">
            <v>PROVEEDURIA</v>
          </cell>
          <cell r="O350" t="str">
            <v>PROPIEDAD</v>
          </cell>
          <cell r="P350">
            <v>40406</v>
          </cell>
          <cell r="Q350"/>
          <cell r="S350" t="str">
            <v>DIRECCION DE PROVEEDURIA</v>
          </cell>
        </row>
        <row r="351">
          <cell r="A351" t="str">
            <v>0602490120</v>
          </cell>
          <cell r="B351" t="str">
            <v>THOMPSON SOTO CAROLINA</v>
          </cell>
          <cell r="C351" t="str">
            <v>F</v>
          </cell>
          <cell r="D351" t="str">
            <v>00107010001</v>
          </cell>
          <cell r="E351" t="str">
            <v>467</v>
          </cell>
          <cell r="F351" t="str">
            <v>0401041</v>
          </cell>
          <cell r="G351" t="str">
            <v>028838</v>
          </cell>
          <cell r="H351"/>
          <cell r="I351" t="str">
            <v>PROFESIONAL</v>
          </cell>
          <cell r="J351" t="str">
            <v>2413</v>
          </cell>
          <cell r="K351" t="str">
            <v>PROF. SERV. CIVIL 1 GRUPO A</v>
          </cell>
          <cell r="L351" t="str">
            <v>ADMINISTRACION-GENERALISTA</v>
          </cell>
          <cell r="M351" t="str">
            <v>ADM. SUPERIOR-DIREC. EJECUTIVA</v>
          </cell>
          <cell r="N351"/>
          <cell r="O351" t="str">
            <v>PROPIEDAD</v>
          </cell>
          <cell r="P351"/>
          <cell r="Q351"/>
          <cell r="R351"/>
          <cell r="S351" t="str">
            <v>DIRECCION EJECUTIVA (COMISION DE ACCESO RESTRINGIDO)</v>
          </cell>
        </row>
        <row r="352">
          <cell r="A352" t="str">
            <v>0602530461</v>
          </cell>
          <cell r="B352" t="str">
            <v>RAMIREZ GONZALEZ TATIANA</v>
          </cell>
          <cell r="C352" t="str">
            <v>F</v>
          </cell>
          <cell r="D352" t="str">
            <v>00401060001</v>
          </cell>
          <cell r="E352" t="str">
            <v>467</v>
          </cell>
          <cell r="F352" t="str">
            <v>0401041</v>
          </cell>
          <cell r="G352" t="str">
            <v>500401</v>
          </cell>
          <cell r="H352"/>
          <cell r="I352" t="str">
            <v>PROFESIONAL</v>
          </cell>
          <cell r="J352" t="str">
            <v>2413</v>
          </cell>
          <cell r="K352" t="str">
            <v>PROF. SERV. CIVIL 1 GRUPO A</v>
          </cell>
          <cell r="L352" t="str">
            <v>ADMINISTRACION-GENERALISTA</v>
          </cell>
          <cell r="M352" t="str">
            <v>OPERAC. E INVERSIONES VIAS DE PEAJE</v>
          </cell>
          <cell r="N352" t="str">
            <v>OFICINAS CENTRALES</v>
          </cell>
          <cell r="O352" t="str">
            <v>PROPIEDAD</v>
          </cell>
          <cell r="P352">
            <v>40513</v>
          </cell>
          <cell r="Q352"/>
          <cell r="R352"/>
          <cell r="S352" t="str">
            <v>DEPARTAMENTO DE PEAJES</v>
          </cell>
        </row>
        <row r="353">
          <cell r="A353" t="str">
            <v>0603420444</v>
          </cell>
          <cell r="B353" t="str">
            <v>RAMIREZ FALLAS OLMAN RODOLFO</v>
          </cell>
          <cell r="C353" t="str">
            <v>M</v>
          </cell>
          <cell r="D353" t="str">
            <v>00202010001</v>
          </cell>
          <cell r="E353" t="str">
            <v>529</v>
          </cell>
          <cell r="F353" t="str">
            <v>0403042</v>
          </cell>
          <cell r="G353" t="str">
            <v>014052</v>
          </cell>
          <cell r="H353"/>
          <cell r="I353" t="str">
            <v>PROFESIONAL</v>
          </cell>
          <cell r="J353" t="str">
            <v>2142</v>
          </cell>
          <cell r="K353" t="str">
            <v>PROF. SERV. CIVIL 1 GRUPO B</v>
          </cell>
          <cell r="L353" t="str">
            <v>INGENIERIA CIVIL</v>
          </cell>
          <cell r="M353" t="str">
            <v>CONSERVACION VIAL</v>
          </cell>
          <cell r="N353"/>
          <cell r="O353" t="str">
            <v>PROPIEDAD</v>
          </cell>
          <cell r="P353">
            <v>41106</v>
          </cell>
          <cell r="Q353"/>
          <cell r="R353"/>
          <cell r="S353" t="str">
            <v>GERENCIA DE CONSERVACION DE VIAS Y PUENTES</v>
          </cell>
        </row>
        <row r="354">
          <cell r="A354" t="str">
            <v>0701100027</v>
          </cell>
          <cell r="B354" t="str">
            <v>VILLALOBOS GUTIERREZ LEYDI LILLIANA</v>
          </cell>
          <cell r="C354" t="str">
            <v>F</v>
          </cell>
          <cell r="D354" t="str">
            <v>00108010001</v>
          </cell>
          <cell r="E354" t="str">
            <v>570</v>
          </cell>
          <cell r="F354" t="str">
            <v>0404043</v>
          </cell>
          <cell r="G354" t="str">
            <v>500630</v>
          </cell>
          <cell r="H354"/>
          <cell r="I354" t="str">
            <v>PROFESIONAL</v>
          </cell>
          <cell r="J354" t="str">
            <v>2421</v>
          </cell>
          <cell r="K354" t="str">
            <v>PROF. SERV. CIVIL 2</v>
          </cell>
          <cell r="L354" t="str">
            <v>DERECHO</v>
          </cell>
          <cell r="M354" t="str">
            <v>ADM. SUPERIOR-GERENCIA ASUNTOS JURIDICOS</v>
          </cell>
          <cell r="N354"/>
          <cell r="O354" t="str">
            <v>PROPIEDAD</v>
          </cell>
          <cell r="P354"/>
          <cell r="Q354"/>
          <cell r="R354"/>
          <cell r="S354" t="str">
            <v>GERENCIA DE GESTION ASUNTOS JURIDICOS</v>
          </cell>
        </row>
        <row r="355">
          <cell r="A355" t="str">
            <v>0701390116</v>
          </cell>
          <cell r="B355" t="str">
            <v>SANCHEZ MARTINEZ ANDREA EUGENIA</v>
          </cell>
          <cell r="C355" t="str">
            <v>F</v>
          </cell>
          <cell r="D355" t="str">
            <v>00111010001</v>
          </cell>
          <cell r="E355" t="str">
            <v>570</v>
          </cell>
          <cell r="F355" t="str">
            <v>0404043</v>
          </cell>
          <cell r="G355" t="str">
            <v>000103</v>
          </cell>
          <cell r="H355"/>
          <cell r="I355" t="str">
            <v>PROFESIONAL</v>
          </cell>
          <cell r="J355" t="str">
            <v>2421</v>
          </cell>
          <cell r="K355" t="str">
            <v>PROF. SERV. CIVIL 2</v>
          </cell>
          <cell r="L355" t="str">
            <v>DERECHO</v>
          </cell>
          <cell r="M355" t="str">
            <v>ADM. SUPERIOR-GERENCIA ASUNTOS JURIDICOS</v>
          </cell>
          <cell r="N355"/>
          <cell r="O355" t="str">
            <v>PROPIEDAD</v>
          </cell>
          <cell r="P355"/>
          <cell r="Q355"/>
          <cell r="R355"/>
          <cell r="S355" t="str">
            <v>GERENCIA DE GESTION ASUNTOS JURIDICOS</v>
          </cell>
        </row>
        <row r="356">
          <cell r="A356" t="str">
            <v>0701780801</v>
          </cell>
          <cell r="B356" t="str">
            <v>CASTRO GONZALEZ ERICK</v>
          </cell>
          <cell r="C356" t="str">
            <v>M</v>
          </cell>
          <cell r="D356" t="str">
            <v>00106010001</v>
          </cell>
          <cell r="E356" t="str">
            <v>467</v>
          </cell>
          <cell r="F356" t="str">
            <v>0401061</v>
          </cell>
          <cell r="G356" t="str">
            <v>500626</v>
          </cell>
          <cell r="H356"/>
          <cell r="I356" t="str">
            <v>PROFESIONAL</v>
          </cell>
          <cell r="J356" t="str">
            <v>2131</v>
          </cell>
          <cell r="K356" t="str">
            <v>PROF. INFORMATICA 1 GRUPO A</v>
          </cell>
          <cell r="L356" t="str">
            <v>INFORMATICA Y COMPUTACION</v>
          </cell>
          <cell r="M356" t="str">
            <v>ADM. SUPERIOR-DIRECCION TECNOLOGIAS DE LA INFORMACION</v>
          </cell>
          <cell r="N356"/>
          <cell r="O356" t="str">
            <v>ASC. INTERINO</v>
          </cell>
          <cell r="P356"/>
          <cell r="Q356">
            <v>41259</v>
          </cell>
          <cell r="R356">
            <v>41320</v>
          </cell>
          <cell r="S356" t="str">
            <v xml:space="preserve">DIRECCION DE TECNOLOGIAS DE LA INFORMACION </v>
          </cell>
        </row>
        <row r="357">
          <cell r="A357" t="str">
            <v>117000359523</v>
          </cell>
          <cell r="B357" t="str">
            <v>HENAO FERNANDEZ ANDRES FELIPE</v>
          </cell>
          <cell r="C357" t="str">
            <v>M</v>
          </cell>
          <cell r="D357" t="str">
            <v>00303010001</v>
          </cell>
          <cell r="E357" t="str">
            <v>570</v>
          </cell>
          <cell r="F357" t="str">
            <v>0404043</v>
          </cell>
          <cell r="G357" t="str">
            <v>500631</v>
          </cell>
          <cell r="H357"/>
          <cell r="I357" t="str">
            <v>PROFESIONAL</v>
          </cell>
          <cell r="J357" t="str">
            <v>2142</v>
          </cell>
          <cell r="K357" t="str">
            <v>PROF. SERV. CIVIL 2</v>
          </cell>
          <cell r="L357" t="str">
            <v>INGENIERIA CIVIL</v>
          </cell>
          <cell r="M357" t="str">
            <v>CONSTRUCCION VIAL-INGENIERIA</v>
          </cell>
          <cell r="N357"/>
          <cell r="O357" t="str">
            <v>PROPIEDAD</v>
          </cell>
          <cell r="P357"/>
          <cell r="Q357"/>
          <cell r="R357"/>
          <cell r="S357" t="str">
            <v>GERENCIA DE CONTRATACION VIAL</v>
          </cell>
        </row>
        <row r="358">
          <cell r="A358" t="str">
            <v>122200306731</v>
          </cell>
          <cell r="B358" t="str">
            <v>MOLINA CRUZ MIGUEL</v>
          </cell>
          <cell r="C358" t="str">
            <v>M</v>
          </cell>
          <cell r="D358" t="str">
            <v>00303010001</v>
          </cell>
          <cell r="E358" t="str">
            <v>467</v>
          </cell>
          <cell r="F358" t="str">
            <v>0401041</v>
          </cell>
          <cell r="G358" t="str">
            <v>029479</v>
          </cell>
          <cell r="H358"/>
          <cell r="I358" t="str">
            <v>PROFESIONAL</v>
          </cell>
          <cell r="J358" t="str">
            <v>2148</v>
          </cell>
          <cell r="K358" t="str">
            <v>PROF. SERV. CIVIL 1 GRUPO A</v>
          </cell>
          <cell r="L358" t="str">
            <v>TOPOGRAFIA</v>
          </cell>
          <cell r="M358" t="str">
            <v>CONSTRUCCION VIAL-INGENIERIA</v>
          </cell>
          <cell r="N358"/>
          <cell r="O358" t="str">
            <v>PROPIEDAD</v>
          </cell>
          <cell r="P358"/>
          <cell r="Q358"/>
          <cell r="R358"/>
          <cell r="S358" t="str">
            <v>GERENCIA DE CONTRATACION VIAL</v>
          </cell>
        </row>
        <row r="359">
          <cell r="A359"/>
          <cell r="B359" t="str">
            <v>VACANTE</v>
          </cell>
          <cell r="D359" t="str">
            <v>00106010001</v>
          </cell>
          <cell r="E359" t="str">
            <v>467</v>
          </cell>
          <cell r="F359" t="str">
            <v>0401061</v>
          </cell>
          <cell r="G359" t="str">
            <v>500347</v>
          </cell>
          <cell r="H359"/>
          <cell r="I359" t="str">
            <v>PROFESIONAL</v>
          </cell>
          <cell r="J359" t="str">
            <v>2131</v>
          </cell>
          <cell r="K359" t="str">
            <v>PROF. INFORMATICA 1 GRUPO A</v>
          </cell>
          <cell r="L359" t="str">
            <v>INFORMATICA Y COMPUTACION</v>
          </cell>
          <cell r="M359" t="str">
            <v>ADM. SUPERIOR-DIRECCION TECNOLOGIAS DE LA INFORMACION</v>
          </cell>
          <cell r="N359"/>
          <cell r="O359"/>
          <cell r="P359"/>
          <cell r="Q359"/>
          <cell r="R359"/>
          <cell r="S359" t="str">
            <v xml:space="preserve">DIRECCION DE TECNOLOGIAS DE LA INFORMACION </v>
          </cell>
        </row>
        <row r="360">
          <cell r="A360"/>
          <cell r="B360" t="str">
            <v>VACANTE</v>
          </cell>
          <cell r="C360"/>
          <cell r="D360" t="str">
            <v>00106010001</v>
          </cell>
          <cell r="E360" t="str">
            <v>509</v>
          </cell>
          <cell r="F360" t="str">
            <v>0401062</v>
          </cell>
          <cell r="G360" t="str">
            <v>030049</v>
          </cell>
          <cell r="H360" t="str">
            <v>????</v>
          </cell>
          <cell r="I360" t="str">
            <v>PROFESIONAL</v>
          </cell>
          <cell r="J360" t="str">
            <v>2131</v>
          </cell>
          <cell r="K360" t="str">
            <v>PROF. INFORMATICA 1 GRUPO B</v>
          </cell>
          <cell r="L360" t="str">
            <v>INFORMATICA Y COMPUTACION</v>
          </cell>
          <cell r="M360" t="str">
            <v>ADM. SUPERIOR-DIRECCION TECNOLOGIAS DE LA INFORMACION</v>
          </cell>
          <cell r="N360"/>
          <cell r="O360"/>
          <cell r="P360"/>
          <cell r="Q360"/>
          <cell r="R360"/>
          <cell r="S360"/>
        </row>
        <row r="361">
          <cell r="B361" t="str">
            <v>VACANTE</v>
          </cell>
          <cell r="D361" t="str">
            <v>00109020001</v>
          </cell>
          <cell r="E361" t="str">
            <v>467</v>
          </cell>
          <cell r="F361" t="str">
            <v>0401041</v>
          </cell>
          <cell r="G361" t="str">
            <v>000130</v>
          </cell>
          <cell r="H361"/>
          <cell r="I361" t="str">
            <v>PROFESIONAL</v>
          </cell>
          <cell r="J361" t="str">
            <v>2413</v>
          </cell>
          <cell r="K361" t="str">
            <v>PROF. SERV. CIVIL 1 GRUPO A</v>
          </cell>
          <cell r="L361" t="str">
            <v>ADMINISTRACION-NEGOCIOS</v>
          </cell>
          <cell r="M361" t="str">
            <v>ADM. SUPERIOR-DIRECCION FINANZAS</v>
          </cell>
          <cell r="N361"/>
          <cell r="O361"/>
          <cell r="Q361"/>
          <cell r="R361"/>
          <cell r="S361" t="str">
            <v>DIRECCION DE GESTION DEL RECURSO HUMANO</v>
          </cell>
        </row>
        <row r="362">
          <cell r="B362" t="str">
            <v>VACANTE</v>
          </cell>
          <cell r="D362" t="str">
            <v>00303010001</v>
          </cell>
          <cell r="E362" t="str">
            <v>467</v>
          </cell>
          <cell r="F362" t="str">
            <v>0401041</v>
          </cell>
          <cell r="G362" t="str">
            <v>503586</v>
          </cell>
          <cell r="H362" t="str">
            <v>2012-24</v>
          </cell>
          <cell r="I362" t="str">
            <v>PROFESIONAL</v>
          </cell>
          <cell r="J362" t="str">
            <v>2142</v>
          </cell>
          <cell r="K362" t="str">
            <v>PROF. SERV. CIVIL 1 GRUPO A</v>
          </cell>
          <cell r="L362" t="str">
            <v>INGENIERIA CIVIL</v>
          </cell>
          <cell r="M362" t="str">
            <v>CONSTRUCCION VIAL-INGENIERIA</v>
          </cell>
          <cell r="N362"/>
          <cell r="O362"/>
          <cell r="Q362"/>
          <cell r="R362"/>
          <cell r="S362" t="str">
            <v>GERENCIA DE CONTRATACION VIAL</v>
          </cell>
        </row>
        <row r="363">
          <cell r="A363"/>
          <cell r="B363" t="str">
            <v>VACANTE</v>
          </cell>
          <cell r="C363"/>
          <cell r="D363" t="str">
            <v>00108010001</v>
          </cell>
          <cell r="E363" t="str">
            <v>467</v>
          </cell>
          <cell r="F363" t="str">
            <v>0401041</v>
          </cell>
          <cell r="G363" t="str">
            <v>030261</v>
          </cell>
          <cell r="H363"/>
          <cell r="I363" t="str">
            <v>PROFESIONAL</v>
          </cell>
          <cell r="J363" t="str">
            <v>2421</v>
          </cell>
          <cell r="K363" t="str">
            <v>PROF. SERV. CIVIL 1 GRUPO A</v>
          </cell>
          <cell r="L363" t="str">
            <v>DERECHO</v>
          </cell>
          <cell r="M363" t="str">
            <v>ADM. SUPERIOR-GERENCIA ASUNTOS JURIDICOS</v>
          </cell>
          <cell r="N363"/>
          <cell r="O363"/>
          <cell r="P363"/>
          <cell r="Q363"/>
          <cell r="R363"/>
          <cell r="S363" t="str">
            <v>GERENCIA DE GESTION ASUNTOS JURIDICOS</v>
          </cell>
        </row>
        <row r="364">
          <cell r="A364"/>
          <cell r="B364" t="str">
            <v>VACANTE</v>
          </cell>
          <cell r="C364"/>
          <cell r="D364" t="str">
            <v>00110020001</v>
          </cell>
          <cell r="E364" t="str">
            <v>467</v>
          </cell>
          <cell r="F364" t="str">
            <v>0401041</v>
          </cell>
          <cell r="G364" t="str">
            <v>009006</v>
          </cell>
          <cell r="H364"/>
          <cell r="I364" t="str">
            <v>PROFESIONAL</v>
          </cell>
          <cell r="J364" t="str">
            <v>2413</v>
          </cell>
          <cell r="K364" t="str">
            <v>PROF. SERV. CIVIL 1 GRUPO A</v>
          </cell>
          <cell r="L364" t="str">
            <v>ADMINISTRACION-GENERALISTA</v>
          </cell>
          <cell r="M364" t="str">
            <v>ADM. SUPERIOR-ANALISIS ADMINISTRATIVO</v>
          </cell>
          <cell r="N364"/>
          <cell r="O364"/>
          <cell r="P364"/>
          <cell r="Q364"/>
          <cell r="R364"/>
          <cell r="S364" t="str">
            <v>ANALISIS ADMINISTRATIVO</v>
          </cell>
        </row>
        <row r="365">
          <cell r="A365"/>
          <cell r="B365" t="str">
            <v>VACANTE</v>
          </cell>
          <cell r="C365"/>
          <cell r="D365" t="str">
            <v>00109020003</v>
          </cell>
          <cell r="E365" t="str">
            <v>467</v>
          </cell>
          <cell r="F365" t="str">
            <v>0401041</v>
          </cell>
          <cell r="G365" t="str">
            <v>015646</v>
          </cell>
          <cell r="H365"/>
          <cell r="I365" t="str">
            <v>PROFESIONAL</v>
          </cell>
          <cell r="J365" t="str">
            <v>2413</v>
          </cell>
          <cell r="K365" t="str">
            <v>PROF. SERV. CIVIL 1 GRUPO A</v>
          </cell>
          <cell r="L365" t="str">
            <v>ADMINISTRACION-GENERALISTA</v>
          </cell>
          <cell r="M365" t="str">
            <v>ADM. SUPERIOR-EJEC. PRESUPUESTARIA</v>
          </cell>
          <cell r="N365"/>
          <cell r="O365"/>
          <cell r="P365"/>
          <cell r="Q365"/>
          <cell r="R365"/>
          <cell r="S365" t="str">
            <v>DEPARTAMENTO DE FORMULACION PRESUPUESTARIA</v>
          </cell>
        </row>
        <row r="366">
          <cell r="A366"/>
          <cell r="B366" t="str">
            <v>VACANTE</v>
          </cell>
          <cell r="C366"/>
          <cell r="D366" t="str">
            <v>00109040001</v>
          </cell>
          <cell r="E366" t="str">
            <v>529</v>
          </cell>
          <cell r="F366" t="str">
            <v>0403042</v>
          </cell>
          <cell r="G366" t="str">
            <v>503558</v>
          </cell>
          <cell r="H366" t="str">
            <v>2010-42</v>
          </cell>
          <cell r="I366" t="str">
            <v>PROFESIONAL</v>
          </cell>
          <cell r="J366" t="str">
            <v>2431</v>
          </cell>
          <cell r="K366" t="str">
            <v>PROF. SERV. CIVIL 1 GRUPO B</v>
          </cell>
          <cell r="L366" t="str">
            <v>ARCHIVISTICA</v>
          </cell>
          <cell r="M366" t="str">
            <v>ADM. SUPERIOR-ARCHIVO INSTITUCIONAL</v>
          </cell>
          <cell r="N366"/>
          <cell r="O366"/>
          <cell r="P366"/>
          <cell r="Q366"/>
          <cell r="S366" t="str">
            <v>UNIDAD DE ARCHIVO INSTITUCIONAL</v>
          </cell>
        </row>
        <row r="367">
          <cell r="B367" t="str">
            <v>VACANTE</v>
          </cell>
          <cell r="D367" t="str">
            <v>00203010001</v>
          </cell>
          <cell r="E367" t="str">
            <v>529</v>
          </cell>
          <cell r="F367" t="str">
            <v>0403042</v>
          </cell>
          <cell r="G367" t="str">
            <v>503541</v>
          </cell>
          <cell r="H367"/>
          <cell r="I367" t="str">
            <v>PROFESIONAL</v>
          </cell>
          <cell r="J367" t="str">
            <v>2142</v>
          </cell>
          <cell r="K367" t="str">
            <v>PROF. SERV. CIVIL 1 GRUPO B</v>
          </cell>
          <cell r="L367" t="str">
            <v xml:space="preserve">INGENIERIA </v>
          </cell>
          <cell r="M367" t="str">
            <v>CONSERVACION VIAL-PESOS Y DIMENSIONES</v>
          </cell>
          <cell r="N367"/>
          <cell r="O367"/>
          <cell r="P367"/>
          <cell r="Q367"/>
          <cell r="R367"/>
          <cell r="S367" t="str">
            <v>GERENCIA DE CONSTRUCCION DE VIAS Y PUENTES</v>
          </cell>
        </row>
        <row r="368">
          <cell r="A368"/>
          <cell r="B368" t="str">
            <v>VACANTE</v>
          </cell>
          <cell r="C368"/>
          <cell r="D368" t="str">
            <v>00107010001</v>
          </cell>
          <cell r="E368" t="str">
            <v>570</v>
          </cell>
          <cell r="F368" t="str">
            <v>0404043</v>
          </cell>
          <cell r="G368" t="str">
            <v>503548</v>
          </cell>
          <cell r="H368"/>
          <cell r="I368" t="str">
            <v>PROFESIONAL</v>
          </cell>
          <cell r="J368" t="str">
            <v>2412</v>
          </cell>
          <cell r="K368" t="str">
            <v>PROF. SERV. CIVIL 2</v>
          </cell>
          <cell r="L368" t="str">
            <v>SALUD, SEGURIDAD E HIGIENE OCUPACIONAL</v>
          </cell>
          <cell r="M368" t="str">
            <v>ADM. SUPERIOR-DIREC. EJECUTIVA</v>
          </cell>
          <cell r="N368"/>
          <cell r="O368"/>
          <cell r="P368"/>
          <cell r="Q368"/>
          <cell r="R368"/>
          <cell r="S368" t="str">
            <v>DIRECCION EJECUTIVA</v>
          </cell>
        </row>
        <row r="369">
          <cell r="A369"/>
          <cell r="B369" t="str">
            <v>VACANTE</v>
          </cell>
          <cell r="C369"/>
          <cell r="D369" t="str">
            <v>00110010001</v>
          </cell>
          <cell r="E369" t="str">
            <v>595</v>
          </cell>
          <cell r="F369" t="str">
            <v>0404044</v>
          </cell>
          <cell r="G369" t="str">
            <v>500025</v>
          </cell>
          <cell r="H369"/>
          <cell r="I369" t="str">
            <v>PROFESIONAL</v>
          </cell>
          <cell r="J369" t="str">
            <v>2413</v>
          </cell>
          <cell r="K369" t="str">
            <v>PROF. SERV. CIVIL 3</v>
          </cell>
          <cell r="L369" t="str">
            <v>ADMINISTRACION-GENERALISTA</v>
          </cell>
          <cell r="M369" t="str">
            <v>ADM. SUPERIOR-PLANIFICACION INSTITUCIONAL</v>
          </cell>
          <cell r="N369"/>
          <cell r="O369"/>
          <cell r="P369"/>
          <cell r="Q369"/>
          <cell r="R369"/>
          <cell r="S369" t="str">
            <v>UNIDAD DE CONTROL INTERNO</v>
          </cell>
        </row>
        <row r="370">
          <cell r="A370"/>
          <cell r="B370" t="str">
            <v>VACANTE</v>
          </cell>
          <cell r="C370"/>
          <cell r="D370" t="str">
            <v>00109020004</v>
          </cell>
          <cell r="E370" t="str">
            <v>595</v>
          </cell>
          <cell r="F370" t="str">
            <v>0404044</v>
          </cell>
          <cell r="G370" t="str">
            <v>500148</v>
          </cell>
          <cell r="H370"/>
          <cell r="I370" t="str">
            <v>PROFESIONAL</v>
          </cell>
          <cell r="J370" t="str">
            <v>2413</v>
          </cell>
          <cell r="K370" t="str">
            <v>PROF. SERV. CIVIL 3</v>
          </cell>
          <cell r="L370" t="str">
            <v>ADMINISTRACION-GENERALISTA</v>
          </cell>
          <cell r="M370" t="str">
            <v>ADM. SUPERIOR-TESORERIA</v>
          </cell>
          <cell r="N370"/>
          <cell r="O370"/>
          <cell r="P370"/>
          <cell r="Q370"/>
          <cell r="R370"/>
          <cell r="S370" t="str">
            <v>DEPARTAMENTO DE TESORERIA</v>
          </cell>
        </row>
        <row r="371">
          <cell r="A371"/>
          <cell r="B371" t="str">
            <v>VACANTE</v>
          </cell>
          <cell r="C371"/>
          <cell r="D371" t="str">
            <v>00107010001</v>
          </cell>
          <cell r="E371" t="str">
            <v>595</v>
          </cell>
          <cell r="F371" t="str">
            <v>0404044</v>
          </cell>
          <cell r="G371" t="str">
            <v>503536</v>
          </cell>
          <cell r="H371"/>
          <cell r="I371" t="str">
            <v>PROFESIONAL</v>
          </cell>
          <cell r="J371" t="str">
            <v>2421</v>
          </cell>
          <cell r="K371" t="str">
            <v>PROF. SERV. CIVIL 3</v>
          </cell>
          <cell r="L371" t="str">
            <v>DERECHO</v>
          </cell>
          <cell r="M371" t="str">
            <v>ADM. SUPERIOR-DIREC. EJECUTIVA</v>
          </cell>
          <cell r="N371" t="str">
            <v>DIRECCION EJECUTIVA</v>
          </cell>
          <cell r="O371"/>
          <cell r="P371"/>
          <cell r="Q371"/>
          <cell r="R371"/>
          <cell r="S371" t="str">
            <v>DIRECCION EJECUTIVA</v>
          </cell>
        </row>
        <row r="372">
          <cell r="A372"/>
          <cell r="B372" t="str">
            <v>VACANTE</v>
          </cell>
          <cell r="C372"/>
          <cell r="D372" t="str">
            <v>00202010001</v>
          </cell>
          <cell r="E372" t="str">
            <v>595</v>
          </cell>
          <cell r="F372" t="str">
            <v>0404044</v>
          </cell>
          <cell r="G372" t="str">
            <v>503600</v>
          </cell>
          <cell r="H372"/>
          <cell r="I372" t="str">
            <v>PROFESIONAL</v>
          </cell>
          <cell r="J372" t="str">
            <v>2142</v>
          </cell>
          <cell r="K372" t="str">
            <v>PROF. SERV. CIVIL 3</v>
          </cell>
          <cell r="L372" t="str">
            <v>INGENIERIA CIVIL</v>
          </cell>
          <cell r="M372" t="str">
            <v>CONSERVACION VIAL</v>
          </cell>
          <cell r="N372"/>
          <cell r="O372"/>
          <cell r="P372"/>
          <cell r="Q372"/>
          <cell r="S372" t="str">
            <v>GERENCIA DE CONSERVACION DE VIAS Y PUENTES</v>
          </cell>
        </row>
        <row r="373">
          <cell r="A373"/>
          <cell r="B373" t="str">
            <v>VACANTE</v>
          </cell>
          <cell r="C373"/>
          <cell r="D373" t="str">
            <v>00202010001</v>
          </cell>
          <cell r="E373" t="str">
            <v>595</v>
          </cell>
          <cell r="F373" t="str">
            <v>0404044</v>
          </cell>
          <cell r="G373" t="str">
            <v>503601</v>
          </cell>
          <cell r="H373"/>
          <cell r="I373" t="str">
            <v>PROFESIONAL</v>
          </cell>
          <cell r="J373" t="str">
            <v>2142</v>
          </cell>
          <cell r="K373" t="str">
            <v>PROF. SERV. CIVIL 3</v>
          </cell>
          <cell r="L373" t="str">
            <v>INGENIERIA CIVIL</v>
          </cell>
          <cell r="M373" t="str">
            <v>CONSERVACION VIAL</v>
          </cell>
          <cell r="N373"/>
          <cell r="O373"/>
          <cell r="P373"/>
          <cell r="Q373"/>
          <cell r="S373" t="str">
            <v>GERENCIA DE CONSERVACION DE VIAS Y PUENTES</v>
          </cell>
        </row>
        <row r="374">
          <cell r="A374"/>
          <cell r="B374" t="str">
            <v>VACANTE</v>
          </cell>
          <cell r="C374"/>
          <cell r="D374" t="str">
            <v>00302010001</v>
          </cell>
          <cell r="E374">
            <v>315</v>
          </cell>
          <cell r="F374" t="str">
            <v>0303059</v>
          </cell>
          <cell r="G374" t="str">
            <v>015380</v>
          </cell>
          <cell r="H374"/>
          <cell r="I374" t="str">
            <v>PROFESIONAL</v>
          </cell>
          <cell r="J374" t="str">
            <v>2132</v>
          </cell>
          <cell r="K374" t="str">
            <v>PROGRAMADOR DE COMPUTADOR 2</v>
          </cell>
          <cell r="L374" t="str">
            <v>n/a</v>
          </cell>
          <cell r="M374" t="str">
            <v>CONSTRUCCION VIAL-OBRAS</v>
          </cell>
          <cell r="N374"/>
          <cell r="O374"/>
          <cell r="P374"/>
          <cell r="Q374"/>
          <cell r="R374"/>
          <cell r="S374" t="str">
            <v>GERENCIA DE CONSTRUCCION DE VIAS Y PUENTES</v>
          </cell>
        </row>
        <row r="375">
          <cell r="A375" t="str">
            <v>0602170890</v>
          </cell>
          <cell r="B375" t="str">
            <v>VARGAS SOTO REINALDO FRANCISCO</v>
          </cell>
          <cell r="C375" t="str">
            <v>M</v>
          </cell>
          <cell r="D375" t="str">
            <v>00102010001</v>
          </cell>
          <cell r="E375" t="str">
            <v>736</v>
          </cell>
          <cell r="F375" t="str">
            <v>2040</v>
          </cell>
          <cell r="G375" t="str">
            <v>000102</v>
          </cell>
          <cell r="H375"/>
          <cell r="I375" t="str">
            <v>SUPERIOR</v>
          </cell>
          <cell r="J375" t="str">
            <v>2411</v>
          </cell>
          <cell r="K375" t="str">
            <v>AUDITOR GENERAL</v>
          </cell>
          <cell r="L375" t="str">
            <v>n/a</v>
          </cell>
          <cell r="M375" t="str">
            <v>ADM. SUPERIOR-AUDITORIA</v>
          </cell>
          <cell r="N375"/>
          <cell r="O375" t="str">
            <v>PROPIEDAD</v>
          </cell>
          <cell r="P375"/>
          <cell r="Q375"/>
          <cell r="R375"/>
          <cell r="S375" t="str">
            <v>AUDITORIA</v>
          </cell>
        </row>
        <row r="376">
          <cell r="A376"/>
          <cell r="B376" t="str">
            <v>VACANTE</v>
          </cell>
          <cell r="C376"/>
          <cell r="D376" t="str">
            <v>00107010001</v>
          </cell>
          <cell r="E376" t="str">
            <v>820</v>
          </cell>
          <cell r="F376" t="str">
            <v>4904</v>
          </cell>
          <cell r="G376" t="str">
            <v>000101</v>
          </cell>
          <cell r="H376"/>
          <cell r="I376" t="str">
            <v>SUPERIOR</v>
          </cell>
          <cell r="J376" t="str">
            <v>1122</v>
          </cell>
          <cell r="K376" t="str">
            <v>DIRECTOR EJECUTIVO</v>
          </cell>
          <cell r="L376" t="str">
            <v>PENDIENTE ASIGNACION</v>
          </cell>
          <cell r="M376" t="str">
            <v>ADM. SUPERIOR-DIREC. EJECUTIVA</v>
          </cell>
          <cell r="N376"/>
          <cell r="O376"/>
          <cell r="P376"/>
          <cell r="Q376"/>
          <cell r="R376"/>
          <cell r="S376" t="str">
            <v>DIRECCION EJECUTIVA</v>
          </cell>
        </row>
        <row r="377">
          <cell r="A377" t="str">
            <v>0103951148</v>
          </cell>
          <cell r="B377" t="str">
            <v>AMADOR ROMERO FRANCISCO ELI</v>
          </cell>
          <cell r="C377" t="str">
            <v>M</v>
          </cell>
          <cell r="D377" t="str">
            <v>00107010001</v>
          </cell>
          <cell r="E377" t="str">
            <v>341</v>
          </cell>
          <cell r="F377" t="str">
            <v>0304016</v>
          </cell>
          <cell r="G377" t="str">
            <v>012422</v>
          </cell>
          <cell r="H377"/>
          <cell r="I377" t="str">
            <v>TECNICO</v>
          </cell>
          <cell r="J377" t="str">
            <v>3142</v>
          </cell>
          <cell r="K377" t="str">
            <v>TECNICO DE SERV. CIVIL 3</v>
          </cell>
          <cell r="L377" t="str">
            <v>CONSTRUCCION CIVIL</v>
          </cell>
          <cell r="M377" t="str">
            <v>ADM. SUPERIOR-DIREC. EJECUTIVA</v>
          </cell>
          <cell r="N377"/>
          <cell r="O377" t="str">
            <v>PROPIEDAD</v>
          </cell>
          <cell r="P377"/>
          <cell r="Q377"/>
          <cell r="S377" t="str">
            <v>GERENCIA DE CONSERVACION DE VIAS Y PUENTES</v>
          </cell>
        </row>
        <row r="378">
          <cell r="A378" t="str">
            <v>0103990569</v>
          </cell>
          <cell r="B378" t="str">
            <v>MEZA ODIO ADOLFO BELTRAN</v>
          </cell>
          <cell r="C378" t="str">
            <v>M</v>
          </cell>
          <cell r="D378" t="str">
            <v>00106010001</v>
          </cell>
          <cell r="E378" t="str">
            <v>202</v>
          </cell>
          <cell r="F378" t="str">
            <v>0301052</v>
          </cell>
          <cell r="G378" t="str">
            <v>015431</v>
          </cell>
          <cell r="H378"/>
          <cell r="I378" t="str">
            <v>TECNICO</v>
          </cell>
          <cell r="J378" t="str">
            <v>3131</v>
          </cell>
          <cell r="K378" t="str">
            <v>TECNICO EN INFORMATICA 2</v>
          </cell>
          <cell r="L378" t="str">
            <v>MANTENIMIENTO EQUIPO COMPUTO</v>
          </cell>
          <cell r="M378" t="str">
            <v>ADM. SUPERIOR-DIRECCION TECNOLOGIAS DE LA INFORMACION</v>
          </cell>
          <cell r="N378"/>
          <cell r="O378" t="str">
            <v>PROPIEDAD</v>
          </cell>
          <cell r="P378"/>
          <cell r="Q378"/>
          <cell r="S378" t="str">
            <v xml:space="preserve">DIRECCION DE TECNOLOGIAS DE LA INFORMACION </v>
          </cell>
        </row>
        <row r="379">
          <cell r="A379" t="str">
            <v>0104100222</v>
          </cell>
          <cell r="B379" t="str">
            <v>JIMENEZ CHINCHILLA GERARDO JAVIER</v>
          </cell>
          <cell r="C379" t="str">
            <v>M</v>
          </cell>
          <cell r="D379" t="str">
            <v>00302010001</v>
          </cell>
          <cell r="E379">
            <v>225</v>
          </cell>
          <cell r="F379" t="str">
            <v>0303015</v>
          </cell>
          <cell r="G379" t="str">
            <v>046845</v>
          </cell>
          <cell r="H379"/>
          <cell r="I379" t="str">
            <v>TECNICO</v>
          </cell>
          <cell r="J379" t="str">
            <v>3142</v>
          </cell>
          <cell r="K379" t="str">
            <v>TECNICO DE SERV. CIVIL 2</v>
          </cell>
          <cell r="L379" t="str">
            <v>INGENIERIA CIVIL</v>
          </cell>
          <cell r="M379" t="str">
            <v>CONSTRUCCION VIAL-OBRAS</v>
          </cell>
          <cell r="N379"/>
          <cell r="O379" t="str">
            <v>PROPIEDAD</v>
          </cell>
          <cell r="P379"/>
          <cell r="Q379"/>
          <cell r="S379" t="str">
            <v>GERENCIA DE CONSTRUCCION DE VIAS Y PUENTES</v>
          </cell>
        </row>
        <row r="380">
          <cell r="A380" t="str">
            <v>0104140108</v>
          </cell>
          <cell r="B380" t="str">
            <v>MONGE GOMEZ GUSTAVO A</v>
          </cell>
          <cell r="C380" t="str">
            <v>M</v>
          </cell>
          <cell r="D380" t="str">
            <v>00203010001</v>
          </cell>
          <cell r="E380">
            <v>156</v>
          </cell>
          <cell r="F380" t="str">
            <v>0302014</v>
          </cell>
          <cell r="G380">
            <v>101360</v>
          </cell>
          <cell r="H380"/>
          <cell r="I380" t="str">
            <v>TECNICO</v>
          </cell>
          <cell r="J380" t="str">
            <v>3413</v>
          </cell>
          <cell r="K380" t="str">
            <v>TECNICO DE SERV. CIVIL 1</v>
          </cell>
          <cell r="L380" t="str">
            <v>EDUCACION VIAL</v>
          </cell>
          <cell r="M380" t="str">
            <v>CONSERVACION VIAL-PESOS Y DIMENSIONES</v>
          </cell>
          <cell r="N380"/>
          <cell r="O380" t="str">
            <v>PROPIEDAD</v>
          </cell>
          <cell r="P380"/>
          <cell r="Q380"/>
          <cell r="R380"/>
          <cell r="S380" t="str">
            <v>DEPARTAMENTO DE PESOS Y DIMENSIONES</v>
          </cell>
        </row>
        <row r="381">
          <cell r="A381" t="str">
            <v>0104530775</v>
          </cell>
          <cell r="B381" t="str">
            <v>CALDERON MAYORGA RONALD</v>
          </cell>
          <cell r="C381" t="str">
            <v>M</v>
          </cell>
          <cell r="D381" t="str">
            <v>00302010001</v>
          </cell>
          <cell r="E381">
            <v>156</v>
          </cell>
          <cell r="F381" t="str">
            <v>0302014</v>
          </cell>
          <cell r="G381" t="str">
            <v>030178</v>
          </cell>
          <cell r="H381"/>
          <cell r="I381" t="str">
            <v>TECNICO</v>
          </cell>
          <cell r="J381" t="str">
            <v>3142</v>
          </cell>
          <cell r="K381" t="str">
            <v>TECNICO DE SERV. CIVIL 1</v>
          </cell>
          <cell r="L381" t="str">
            <v>INGENIERIA CIVIL</v>
          </cell>
          <cell r="M381" t="str">
            <v>CONSTRUCCION VIAL-OBRAS</v>
          </cell>
          <cell r="N381"/>
          <cell r="O381" t="str">
            <v>PROPIEDAD</v>
          </cell>
          <cell r="P381"/>
          <cell r="Q381"/>
          <cell r="S381" t="str">
            <v>GERENCIA DE CONSTRUCCION DE VIAS Y PUENTES</v>
          </cell>
        </row>
        <row r="382">
          <cell r="A382" t="str">
            <v>0104820653</v>
          </cell>
          <cell r="B382" t="str">
            <v>ALFARO GONZALEZ VICTOR HU</v>
          </cell>
          <cell r="C382" t="str">
            <v>M</v>
          </cell>
          <cell r="D382" t="str">
            <v>00302010001</v>
          </cell>
          <cell r="E382">
            <v>225</v>
          </cell>
          <cell r="F382" t="str">
            <v>0303015</v>
          </cell>
          <cell r="G382" t="str">
            <v>030122</v>
          </cell>
          <cell r="H382"/>
          <cell r="I382" t="str">
            <v>TECNICO</v>
          </cell>
          <cell r="J382" t="str">
            <v>3142</v>
          </cell>
          <cell r="K382" t="str">
            <v>TECNICO DE SERV. CIVIL 2</v>
          </cell>
          <cell r="L382" t="str">
            <v>INGENIERIA CIVIL</v>
          </cell>
          <cell r="M382" t="str">
            <v>CONSTRUCCION VIAL-OBRAS</v>
          </cell>
          <cell r="N382"/>
          <cell r="O382" t="str">
            <v>PROPIEDAD</v>
          </cell>
          <cell r="P382"/>
          <cell r="Q382"/>
          <cell r="S382" t="str">
            <v>GERENCIA DE CONSTRUCCION DE VIAS Y PUENTES</v>
          </cell>
        </row>
        <row r="383">
          <cell r="A383" t="str">
            <v>0105060181</v>
          </cell>
          <cell r="B383" t="str">
            <v>ARAYA LUNA ANABELLE</v>
          </cell>
          <cell r="C383" t="str">
            <v>F</v>
          </cell>
          <cell r="D383" t="str">
            <v>00203010001</v>
          </cell>
          <cell r="E383">
            <v>156</v>
          </cell>
          <cell r="F383" t="str">
            <v>0302014</v>
          </cell>
          <cell r="G383" t="str">
            <v>014004</v>
          </cell>
          <cell r="H383" t="str">
            <v>2008-36</v>
          </cell>
          <cell r="I383" t="str">
            <v>TECNICO</v>
          </cell>
          <cell r="J383">
            <v>3413</v>
          </cell>
          <cell r="K383" t="str">
            <v>TECNICO DE SERV. CIVIL 1</v>
          </cell>
          <cell r="L383" t="str">
            <v>ADMINISTRACION GENERAL</v>
          </cell>
          <cell r="M383" t="str">
            <v>CONSERVACION VIAL-PESOS Y DIMENSIONES</v>
          </cell>
          <cell r="N383"/>
          <cell r="O383" t="str">
            <v>INTERINO</v>
          </cell>
          <cell r="P383"/>
          <cell r="Q383">
            <v>41274</v>
          </cell>
          <cell r="R383">
            <v>41333</v>
          </cell>
          <cell r="S383" t="str">
            <v>DEPARTAMENTO DE PESOS Y DIMENSIONES</v>
          </cell>
        </row>
        <row r="384">
          <cell r="A384" t="str">
            <v>0105770217</v>
          </cell>
          <cell r="B384" t="str">
            <v>FERNANDEZ BEJARANO RODRIGO</v>
          </cell>
          <cell r="C384" t="str">
            <v>M</v>
          </cell>
          <cell r="D384" t="str">
            <v>00303010001</v>
          </cell>
          <cell r="E384" t="str">
            <v>341</v>
          </cell>
          <cell r="F384" t="str">
            <v>0304016</v>
          </cell>
          <cell r="G384" t="str">
            <v>000131</v>
          </cell>
          <cell r="H384"/>
          <cell r="I384" t="str">
            <v>TECNICO</v>
          </cell>
          <cell r="J384" t="str">
            <v>3142</v>
          </cell>
          <cell r="K384" t="str">
            <v>TECNICO DE SERV. CIVIL 3</v>
          </cell>
          <cell r="L384" t="str">
            <v>INGENIERIA CIVIL</v>
          </cell>
          <cell r="M384" t="str">
            <v>CONSTRUCCION VIAL-INGENIERIA</v>
          </cell>
          <cell r="N384"/>
          <cell r="O384" t="str">
            <v>PROPIEDAD</v>
          </cell>
          <cell r="P384"/>
          <cell r="Q384"/>
          <cell r="S384" t="str">
            <v>MINISTERIO DE OBRAS PUBLICAS Y TRANSPORTES-DEPTO. ASIGNACIONES FAMILIARES</v>
          </cell>
        </row>
        <row r="385">
          <cell r="A385" t="str">
            <v>0107810002</v>
          </cell>
          <cell r="B385" t="str">
            <v>HERRERA VILLARREAL ROSA MARIA</v>
          </cell>
          <cell r="C385" t="str">
            <v>F</v>
          </cell>
          <cell r="D385" t="str">
            <v>00107010001</v>
          </cell>
          <cell r="E385" t="str">
            <v>202</v>
          </cell>
          <cell r="F385" t="str">
            <v>0301052</v>
          </cell>
          <cell r="G385" t="str">
            <v>000146</v>
          </cell>
          <cell r="H385"/>
          <cell r="I385" t="str">
            <v>TECNICO</v>
          </cell>
          <cell r="J385" t="str">
            <v>3131</v>
          </cell>
          <cell r="K385" t="str">
            <v>TECNICO EN INFORMATICA 2</v>
          </cell>
          <cell r="L385" t="str">
            <v>DIGITACION</v>
          </cell>
          <cell r="M385" t="str">
            <v>ADM. SUPERIOR-DIREC. EJECUTIVA</v>
          </cell>
          <cell r="N385"/>
          <cell r="O385" t="str">
            <v>PROPIEDAD</v>
          </cell>
          <cell r="P385"/>
          <cell r="Q385"/>
          <cell r="R385"/>
          <cell r="S385" t="str">
            <v xml:space="preserve">DIRECCION DE TECNOLOGIAS DE LA INFORMACION </v>
          </cell>
        </row>
        <row r="386">
          <cell r="A386" t="str">
            <v>0109040210</v>
          </cell>
          <cell r="B386" t="str">
            <v>FONSECA VILLALOBOS ROBERTO</v>
          </cell>
          <cell r="C386" t="str">
            <v>M</v>
          </cell>
          <cell r="D386" t="str">
            <v>00108010001</v>
          </cell>
          <cell r="E386" t="str">
            <v>124</v>
          </cell>
          <cell r="F386" t="str">
            <v>0301051</v>
          </cell>
          <cell r="G386" t="str">
            <v>500147</v>
          </cell>
          <cell r="H386"/>
          <cell r="I386" t="str">
            <v>TECNICO</v>
          </cell>
          <cell r="J386" t="str">
            <v>3131</v>
          </cell>
          <cell r="K386" t="str">
            <v>TECNICO EN INFORMATICA 1</v>
          </cell>
          <cell r="L386" t="str">
            <v>DIGITACION</v>
          </cell>
          <cell r="M386" t="str">
            <v>ADM. SUPERIOR-GERENCIA ASUNTOS JURIDICOS</v>
          </cell>
          <cell r="N386"/>
          <cell r="O386" t="str">
            <v>PROPIEDAD</v>
          </cell>
          <cell r="P386"/>
          <cell r="Q386"/>
          <cell r="R386"/>
          <cell r="S386" t="str">
            <v>GERENCIA DE GESTION ASUNTOS JURIDICOS</v>
          </cell>
        </row>
        <row r="387">
          <cell r="A387" t="str">
            <v>0109990762</v>
          </cell>
          <cell r="B387" t="str">
            <v>MESEN AGÜERO DAVID ESTEBAN</v>
          </cell>
          <cell r="C387" t="str">
            <v>M</v>
          </cell>
          <cell r="D387" t="str">
            <v>00302010001</v>
          </cell>
          <cell r="E387">
            <v>156</v>
          </cell>
          <cell r="F387" t="str">
            <v>0302014</v>
          </cell>
          <cell r="G387" t="str">
            <v>030553</v>
          </cell>
          <cell r="H387" t="str">
            <v>2012-09</v>
          </cell>
          <cell r="I387" t="str">
            <v>TECNICO</v>
          </cell>
          <cell r="J387" t="str">
            <v>3142</v>
          </cell>
          <cell r="K387" t="str">
            <v>TECNICO DE SERV. CIVIL 1</v>
          </cell>
          <cell r="L387" t="str">
            <v>TOPOGRAFIA</v>
          </cell>
          <cell r="M387" t="str">
            <v>CONSTRUCCION VIAL-OBRAS</v>
          </cell>
          <cell r="N387"/>
          <cell r="O387" t="str">
            <v>INTERINO</v>
          </cell>
          <cell r="P387" t="str">
            <v>16/02/0212</v>
          </cell>
          <cell r="Q387">
            <v>41274</v>
          </cell>
          <cell r="R387">
            <v>41333</v>
          </cell>
          <cell r="S387" t="str">
            <v>GERENCIA DE CONSTRUCCION DE VIAS Y PUENTES</v>
          </cell>
        </row>
        <row r="388">
          <cell r="A388" t="str">
            <v>0110550215</v>
          </cell>
          <cell r="B388" t="str">
            <v>PARRA SANCHEZ FREDDY</v>
          </cell>
          <cell r="C388" t="str">
            <v>M</v>
          </cell>
          <cell r="D388" t="str">
            <v>00302010001</v>
          </cell>
          <cell r="E388" t="str">
            <v>341</v>
          </cell>
          <cell r="F388" t="str">
            <v>0304016</v>
          </cell>
          <cell r="G388" t="str">
            <v>030103</v>
          </cell>
          <cell r="H388"/>
          <cell r="I388" t="str">
            <v>TECNICO</v>
          </cell>
          <cell r="J388" t="str">
            <v>3142</v>
          </cell>
          <cell r="K388" t="str">
            <v>TECNICO DE SERV. CIVIL 3</v>
          </cell>
          <cell r="L388" t="str">
            <v>INGENIERIA CIVIL</v>
          </cell>
          <cell r="M388" t="str">
            <v>CONSTRUCCION VIAL-OBRAS</v>
          </cell>
          <cell r="N388"/>
          <cell r="O388" t="str">
            <v>PROPIEDAD</v>
          </cell>
          <cell r="P388">
            <v>40725</v>
          </cell>
          <cell r="Q388"/>
          <cell r="R388"/>
          <cell r="S388" t="str">
            <v>GERENCIA DE CONSTRUCCION DE VIAS Y PUENTES</v>
          </cell>
        </row>
        <row r="389">
          <cell r="A389" t="str">
            <v>0110920818</v>
          </cell>
          <cell r="B389" t="str">
            <v>CHAVES CAMPOS JORGE</v>
          </cell>
          <cell r="C389" t="str">
            <v>M</v>
          </cell>
          <cell r="D389" t="str">
            <v>00302010001</v>
          </cell>
          <cell r="E389">
            <v>156</v>
          </cell>
          <cell r="F389" t="str">
            <v>0302014</v>
          </cell>
          <cell r="G389" t="str">
            <v>017352</v>
          </cell>
          <cell r="H389" t="str">
            <v>2011-06</v>
          </cell>
          <cell r="I389" t="str">
            <v>TECNICO</v>
          </cell>
          <cell r="J389" t="str">
            <v>3142</v>
          </cell>
          <cell r="K389" t="str">
            <v>TECNICO DE SERV. CIVIL 1</v>
          </cell>
          <cell r="L389" t="str">
            <v>INGENIERIA CIVIL</v>
          </cell>
          <cell r="M389" t="str">
            <v>CONSTRUCCION VIAL-OBRAS</v>
          </cell>
          <cell r="N389"/>
          <cell r="O389" t="str">
            <v>INTERINO</v>
          </cell>
          <cell r="P389">
            <v>40603</v>
          </cell>
          <cell r="Q389">
            <v>41274</v>
          </cell>
          <cell r="R389">
            <v>41333</v>
          </cell>
          <cell r="S389" t="str">
            <v>GERENCIA DE CONSTRUCCION DE VIAS Y PUENTES</v>
          </cell>
        </row>
        <row r="390">
          <cell r="A390" t="str">
            <v>0111280372</v>
          </cell>
          <cell r="B390" t="str">
            <v>VEGA SEGURA VIVIANA</v>
          </cell>
          <cell r="C390" t="str">
            <v>F</v>
          </cell>
          <cell r="D390" t="str">
            <v>00303010001</v>
          </cell>
          <cell r="E390" t="str">
            <v>341</v>
          </cell>
          <cell r="F390" t="str">
            <v>0304016</v>
          </cell>
          <cell r="G390" t="str">
            <v>503590</v>
          </cell>
          <cell r="H390"/>
          <cell r="I390" t="str">
            <v>TECNICO</v>
          </cell>
          <cell r="J390" t="str">
            <v>3142</v>
          </cell>
          <cell r="K390" t="str">
            <v>TECNICO DE SERV. CIVIL 3</v>
          </cell>
          <cell r="L390" t="str">
            <v>TOPOGRAFIA</v>
          </cell>
          <cell r="M390" t="str">
            <v>CONSTRUCCION VIAL-INGENIERIA</v>
          </cell>
          <cell r="N390"/>
          <cell r="O390" t="str">
            <v>PROPIEDAD</v>
          </cell>
          <cell r="P390">
            <v>40893</v>
          </cell>
          <cell r="Q390"/>
          <cell r="R390"/>
          <cell r="S390" t="str">
            <v>GERENCIA DE CONTRATACION VIAL</v>
          </cell>
        </row>
        <row r="391">
          <cell r="A391" t="str">
            <v>0111390781</v>
          </cell>
          <cell r="B391" t="str">
            <v>JARQUIN VARGAS ESTEBAN</v>
          </cell>
          <cell r="C391" t="str">
            <v>M</v>
          </cell>
          <cell r="D391" t="str">
            <v>00302010001</v>
          </cell>
          <cell r="E391">
            <v>156</v>
          </cell>
          <cell r="F391" t="str">
            <v>0302014</v>
          </cell>
          <cell r="G391" t="str">
            <v>014196</v>
          </cell>
          <cell r="H391"/>
          <cell r="I391" t="str">
            <v>TECNICO</v>
          </cell>
          <cell r="J391" t="str">
            <v>3142</v>
          </cell>
          <cell r="K391" t="str">
            <v>TECNICO DE SERV. CIVIL 1</v>
          </cell>
          <cell r="L391" t="str">
            <v>INGENIERIA CIVIL</v>
          </cell>
          <cell r="M391" t="str">
            <v>CONSTRUCCION VIAL-OBRAS</v>
          </cell>
          <cell r="N391"/>
          <cell r="O391" t="str">
            <v>PROPIEDAD</v>
          </cell>
          <cell r="P391">
            <v>40603</v>
          </cell>
          <cell r="Q391"/>
          <cell r="R391"/>
          <cell r="S391" t="str">
            <v>GERENCIA DE CONSTRUCCION DE VIAS Y PUENTES</v>
          </cell>
        </row>
        <row r="392">
          <cell r="A392" t="str">
            <v>0111690062</v>
          </cell>
          <cell r="B392" t="str">
            <v>ALFARO NAVARRO LAURA</v>
          </cell>
          <cell r="C392" t="str">
            <v>F</v>
          </cell>
          <cell r="D392" t="str">
            <v>00106010001</v>
          </cell>
          <cell r="E392" t="str">
            <v>202</v>
          </cell>
          <cell r="F392" t="str">
            <v>0301052</v>
          </cell>
          <cell r="G392" t="str">
            <v>500597</v>
          </cell>
          <cell r="H392"/>
          <cell r="I392" t="str">
            <v>TECNICO</v>
          </cell>
          <cell r="J392" t="str">
            <v>3131</v>
          </cell>
          <cell r="K392" t="str">
            <v>TECNICO EN INFORMATICA 2</v>
          </cell>
          <cell r="L392" t="str">
            <v>MANTENIMIENTO EQUIPO COMPUTO</v>
          </cell>
          <cell r="M392" t="str">
            <v>ADM. SUPERIOR-DIRECCION TECNOLOGIAS DE LA INFORMACION</v>
          </cell>
          <cell r="N392"/>
          <cell r="O392" t="str">
            <v>PROPIEDAD</v>
          </cell>
          <cell r="P392" t="str">
            <v>01/12/2010</v>
          </cell>
          <cell r="Q392"/>
          <cell r="R392"/>
          <cell r="S392" t="str">
            <v xml:space="preserve">DIRECCION DE TECNOLOGIAS DE LA INFORMACION </v>
          </cell>
        </row>
        <row r="393">
          <cell r="A393" t="str">
            <v>0111690367</v>
          </cell>
          <cell r="B393" t="str">
            <v>NIEVES RODRIGUEZ ALEJANDRO</v>
          </cell>
          <cell r="C393" t="str">
            <v>M</v>
          </cell>
          <cell r="D393" t="str">
            <v>00302010001</v>
          </cell>
          <cell r="E393">
            <v>156</v>
          </cell>
          <cell r="F393" t="str">
            <v>0302014</v>
          </cell>
          <cell r="G393" t="str">
            <v>016037</v>
          </cell>
          <cell r="H393"/>
          <cell r="I393" t="str">
            <v>TECNICO</v>
          </cell>
          <cell r="J393" t="str">
            <v>3142</v>
          </cell>
          <cell r="K393" t="str">
            <v>TECNICO DE SERV. CIVIL 1</v>
          </cell>
          <cell r="L393" t="str">
            <v>INGENIERIA CIVIL</v>
          </cell>
          <cell r="M393" t="str">
            <v>CONSTRUCCION VIAL-OBRAS</v>
          </cell>
          <cell r="N393"/>
          <cell r="O393" t="str">
            <v>PROPIEDAD</v>
          </cell>
          <cell r="P393"/>
          <cell r="Q393"/>
          <cell r="R393"/>
          <cell r="S393" t="str">
            <v>GERENCIA DE CONSTRUCCION DE VIAS Y PUENTES</v>
          </cell>
        </row>
        <row r="394">
          <cell r="A394" t="str">
            <v>0112150067</v>
          </cell>
          <cell r="B394" t="str">
            <v>CUBILLO CAMPOS ALEX</v>
          </cell>
          <cell r="C394" t="str">
            <v>M</v>
          </cell>
          <cell r="D394" t="str">
            <v>00102010001</v>
          </cell>
          <cell r="E394" t="str">
            <v>156</v>
          </cell>
          <cell r="F394" t="str">
            <v>0302014</v>
          </cell>
          <cell r="G394" t="str">
            <v>503530</v>
          </cell>
          <cell r="H394" t="str">
            <v>2010-29</v>
          </cell>
          <cell r="I394" t="str">
            <v>TECNICO</v>
          </cell>
          <cell r="J394" t="str">
            <v>3142</v>
          </cell>
          <cell r="K394" t="str">
            <v>TECNICO DE SERV. CIVIL 1</v>
          </cell>
          <cell r="L394" t="str">
            <v>INGENIERIA CIVIL</v>
          </cell>
          <cell r="M394" t="str">
            <v>ADM. SUPERIOR-AUDITORIA</v>
          </cell>
          <cell r="N394" t="str">
            <v>AUDITORIA</v>
          </cell>
          <cell r="O394" t="str">
            <v>INTERINO</v>
          </cell>
          <cell r="P394">
            <v>41092</v>
          </cell>
          <cell r="Q394">
            <v>41274</v>
          </cell>
          <cell r="R394">
            <v>41333</v>
          </cell>
          <cell r="S394" t="str">
            <v>AUDITORIA</v>
          </cell>
        </row>
        <row r="395">
          <cell r="A395" t="str">
            <v>0112350847</v>
          </cell>
          <cell r="B395" t="str">
            <v>ALFARO NAVARRO MARIELA</v>
          </cell>
          <cell r="C395" t="str">
            <v>F</v>
          </cell>
          <cell r="D395" t="str">
            <v>00203010001</v>
          </cell>
          <cell r="E395" t="str">
            <v>124</v>
          </cell>
          <cell r="F395" t="str">
            <v>0301051</v>
          </cell>
          <cell r="G395" t="str">
            <v>502909</v>
          </cell>
          <cell r="H395" t="str">
            <v>2008-33</v>
          </cell>
          <cell r="I395" t="str">
            <v>TECNICO</v>
          </cell>
          <cell r="J395" t="str">
            <v>3131</v>
          </cell>
          <cell r="K395" t="str">
            <v>TECNICO EN INFORMATICA 1</v>
          </cell>
          <cell r="L395" t="str">
            <v>DIGITACION</v>
          </cell>
          <cell r="M395" t="str">
            <v>CONSERVACION VIAL-PESOS Y DIMENSIONES</v>
          </cell>
          <cell r="N395"/>
          <cell r="O395" t="str">
            <v>INTERINO</v>
          </cell>
          <cell r="P395">
            <v>40787</v>
          </cell>
          <cell r="Q395">
            <v>41274</v>
          </cell>
          <cell r="R395">
            <v>41333</v>
          </cell>
          <cell r="S395" t="str">
            <v xml:space="preserve">DIRECCION DE TECNOLOGIAS DE LA INFORMACION </v>
          </cell>
        </row>
        <row r="396">
          <cell r="A396" t="str">
            <v>0112800525</v>
          </cell>
          <cell r="B396" t="str">
            <v>CORDOBA FERNANDEZ JORGE AURELIO</v>
          </cell>
          <cell r="C396" t="str">
            <v>M</v>
          </cell>
          <cell r="D396" t="str">
            <v>00302010001</v>
          </cell>
          <cell r="E396">
            <v>156</v>
          </cell>
          <cell r="F396" t="str">
            <v>0302014</v>
          </cell>
          <cell r="G396" t="str">
            <v>059457</v>
          </cell>
          <cell r="H396"/>
          <cell r="I396" t="str">
            <v>TECNICO</v>
          </cell>
          <cell r="J396" t="str">
            <v>3142</v>
          </cell>
          <cell r="K396" t="str">
            <v>TECNICO DE SERV. CIVIL 1</v>
          </cell>
          <cell r="L396" t="str">
            <v>INGENIERIA CIVIL</v>
          </cell>
          <cell r="M396" t="str">
            <v>CONSTRUCCION VIAL-OBRAS</v>
          </cell>
          <cell r="N396"/>
          <cell r="O396" t="str">
            <v>PROPIEDAD</v>
          </cell>
          <cell r="P396">
            <v>40010</v>
          </cell>
          <cell r="Q396"/>
          <cell r="R396"/>
          <cell r="S396" t="str">
            <v>GERENCIA DE CONSTRUCCION DE VIAS Y PUENTES</v>
          </cell>
        </row>
        <row r="397">
          <cell r="A397" t="str">
            <v>0113260666</v>
          </cell>
          <cell r="B397" t="str">
            <v>OROZCO COTO LUIS DIEGO</v>
          </cell>
          <cell r="C397" t="str">
            <v>M</v>
          </cell>
          <cell r="D397" t="str">
            <v>00203010001</v>
          </cell>
          <cell r="E397" t="str">
            <v>124</v>
          </cell>
          <cell r="F397" t="str">
            <v>0301051</v>
          </cell>
          <cell r="G397" t="str">
            <v>502908</v>
          </cell>
          <cell r="H397"/>
          <cell r="I397" t="str">
            <v>TECNICO</v>
          </cell>
          <cell r="J397" t="str">
            <v>3131</v>
          </cell>
          <cell r="K397" t="str">
            <v>TECNICO EN INFORMATICA 1</v>
          </cell>
          <cell r="L397" t="str">
            <v>DIGITACION</v>
          </cell>
          <cell r="M397" t="str">
            <v>CONSERVACION VIAL-PESOS Y DIMENSIONES</v>
          </cell>
          <cell r="N397"/>
          <cell r="O397" t="str">
            <v>PROPIEDAD</v>
          </cell>
          <cell r="P397"/>
          <cell r="Q397"/>
          <cell r="R397"/>
          <cell r="S397" t="str">
            <v>DEPARTAMENTO DE PESOS Y DIMENSIONES</v>
          </cell>
        </row>
        <row r="398">
          <cell r="A398" t="str">
            <v>0113720614</v>
          </cell>
          <cell r="B398" t="str">
            <v>NUÑEZ AGUILAR ANDRES</v>
          </cell>
          <cell r="C398" t="str">
            <v>M</v>
          </cell>
          <cell r="D398" t="str">
            <v>00109030001</v>
          </cell>
          <cell r="E398" t="str">
            <v>124</v>
          </cell>
          <cell r="F398" t="str">
            <v>0301051</v>
          </cell>
          <cell r="G398" t="str">
            <v>053279</v>
          </cell>
          <cell r="I398" t="str">
            <v>TECNICO</v>
          </cell>
          <cell r="J398" t="str">
            <v>3131</v>
          </cell>
          <cell r="K398" t="str">
            <v>TECNICO EN INFORMATICA 1</v>
          </cell>
          <cell r="L398" t="str">
            <v>DIGITACION</v>
          </cell>
          <cell r="M398" t="str">
            <v>ADM. SUPERIOR-PROVEEDURIA</v>
          </cell>
          <cell r="N398"/>
          <cell r="O398" t="str">
            <v>INTERINO</v>
          </cell>
          <cell r="P398">
            <v>41106</v>
          </cell>
          <cell r="Q398">
            <v>41259</v>
          </cell>
          <cell r="R398">
            <v>41320</v>
          </cell>
          <cell r="S398" t="str">
            <v>DIRECCION DE PROVEEDURIA</v>
          </cell>
        </row>
        <row r="399">
          <cell r="A399" t="str">
            <v>0113980847</v>
          </cell>
          <cell r="B399" t="str">
            <v>ZAMORA COTO ANDRES FELIPE</v>
          </cell>
          <cell r="C399" t="str">
            <v>M</v>
          </cell>
          <cell r="D399" t="str">
            <v>00303010001</v>
          </cell>
          <cell r="E399" t="str">
            <v>341</v>
          </cell>
          <cell r="F399" t="str">
            <v>0304016</v>
          </cell>
          <cell r="G399" t="str">
            <v>503591</v>
          </cell>
          <cell r="H399" t="str">
            <v>2012-23</v>
          </cell>
          <cell r="I399" t="str">
            <v>TECNICO</v>
          </cell>
          <cell r="J399" t="str">
            <v>3142</v>
          </cell>
          <cell r="K399" t="str">
            <v>TECNICO DE SERV. CIVIL 3</v>
          </cell>
          <cell r="L399" t="str">
            <v>TOPOGRAFIA</v>
          </cell>
          <cell r="M399" t="str">
            <v>CONSTRUCCION VIAL-INGENIERIA</v>
          </cell>
          <cell r="N399"/>
          <cell r="O399" t="str">
            <v>INTERINO</v>
          </cell>
          <cell r="P399">
            <v>41106</v>
          </cell>
          <cell r="Q399">
            <v>41259</v>
          </cell>
          <cell r="R399">
            <v>41320</v>
          </cell>
          <cell r="S399" t="str">
            <v>GERENCIA DE CONTRATACION VIAL</v>
          </cell>
        </row>
        <row r="400">
          <cell r="A400" t="str">
            <v>0114160736</v>
          </cell>
          <cell r="B400" t="str">
            <v xml:space="preserve">GARCIA CHAVES JAQUELINE DE LOS ANGELES </v>
          </cell>
          <cell r="C400" t="str">
            <v>F</v>
          </cell>
          <cell r="D400" t="str">
            <v>00303010001</v>
          </cell>
          <cell r="E400" t="str">
            <v>156</v>
          </cell>
          <cell r="F400" t="str">
            <v>0302014</v>
          </cell>
          <cell r="G400" t="str">
            <v>503593</v>
          </cell>
          <cell r="H400" t="str">
            <v>2012-18</v>
          </cell>
          <cell r="I400" t="str">
            <v>TECNICO</v>
          </cell>
          <cell r="J400" t="str">
            <v>3142</v>
          </cell>
          <cell r="K400" t="str">
            <v>TECNICO DE SERV. CIVIL 1</v>
          </cell>
          <cell r="L400" t="str">
            <v>TOPOGRAFIA</v>
          </cell>
          <cell r="M400" t="str">
            <v>CONSTRUCCION VIAL-INGENIERIA</v>
          </cell>
          <cell r="N400"/>
          <cell r="O400" t="str">
            <v>INTERINO</v>
          </cell>
          <cell r="P400">
            <v>41122</v>
          </cell>
          <cell r="Q400">
            <v>41244</v>
          </cell>
          <cell r="R400">
            <v>41304</v>
          </cell>
          <cell r="S400" t="str">
            <v>GERENCIA DE CONTRATACION VIAL</v>
          </cell>
        </row>
        <row r="401">
          <cell r="A401" t="str">
            <v>0114680094</v>
          </cell>
          <cell r="B401" t="str">
            <v>ZUÑIGA BRENES KAREN PATRICIA</v>
          </cell>
          <cell r="C401" t="str">
            <v>F</v>
          </cell>
          <cell r="D401" t="str">
            <v>00302010001</v>
          </cell>
          <cell r="E401">
            <v>225</v>
          </cell>
          <cell r="F401" t="str">
            <v>0303015</v>
          </cell>
          <cell r="G401" t="str">
            <v>030174</v>
          </cell>
          <cell r="H401"/>
          <cell r="I401" t="str">
            <v>TECNICO</v>
          </cell>
          <cell r="J401" t="str">
            <v>3142</v>
          </cell>
          <cell r="K401" t="str">
            <v>TECNICO DE SERV. CIVIL 2</v>
          </cell>
          <cell r="L401" t="str">
            <v>INGENIERIA CIVIL</v>
          </cell>
          <cell r="M401" t="str">
            <v>CONSTRUCCION VIAL-OBRAS</v>
          </cell>
          <cell r="N401"/>
          <cell r="O401" t="str">
            <v>PROPIEDAD</v>
          </cell>
          <cell r="P401">
            <v>41229</v>
          </cell>
          <cell r="Q401"/>
          <cell r="R401"/>
          <cell r="S401" t="str">
            <v>GERENCIA DE CONSTRUCCION DE VIAS Y PUENTES</v>
          </cell>
        </row>
        <row r="402">
          <cell r="A402" t="str">
            <v>0202850469</v>
          </cell>
          <cell r="B402" t="str">
            <v>GONZALEZ BARQUERO CARLOS ALBERTO</v>
          </cell>
          <cell r="C402" t="str">
            <v>M</v>
          </cell>
          <cell r="D402" t="str">
            <v>00302010001</v>
          </cell>
          <cell r="E402">
            <v>156</v>
          </cell>
          <cell r="F402" t="str">
            <v>0302014</v>
          </cell>
          <cell r="G402" t="str">
            <v>030548</v>
          </cell>
          <cell r="H402"/>
          <cell r="I402" t="str">
            <v>TECNICO</v>
          </cell>
          <cell r="J402" t="str">
            <v>3142</v>
          </cell>
          <cell r="K402" t="str">
            <v>TECNICO DE SERV. CIVIL 1</v>
          </cell>
          <cell r="L402" t="str">
            <v>TOPOGRAFIA</v>
          </cell>
          <cell r="M402" t="str">
            <v>CONSTRUCCION VIAL-OBRAS</v>
          </cell>
          <cell r="N402"/>
          <cell r="O402" t="str">
            <v>PROPIEDAD</v>
          </cell>
          <cell r="P402"/>
          <cell r="Q402"/>
          <cell r="R402"/>
          <cell r="S402" t="str">
            <v>GERENCIA DE CONSTRUCCION DE VIAS Y PUENTES</v>
          </cell>
        </row>
        <row r="403">
          <cell r="A403" t="str">
            <v>0203280659</v>
          </cell>
          <cell r="B403" t="str">
            <v>RAMIREZ ALVARADO JULIO CESAR</v>
          </cell>
          <cell r="C403" t="str">
            <v>M</v>
          </cell>
          <cell r="D403" t="str">
            <v>00202010001</v>
          </cell>
          <cell r="E403" t="str">
            <v>124</v>
          </cell>
          <cell r="F403" t="str">
            <v>0301051</v>
          </cell>
          <cell r="G403" t="str">
            <v>101418</v>
          </cell>
          <cell r="H403"/>
          <cell r="I403" t="str">
            <v>TECNICO</v>
          </cell>
          <cell r="J403" t="str">
            <v>3131</v>
          </cell>
          <cell r="K403" t="str">
            <v>TECNICO EN INFORMATICA 1</v>
          </cell>
          <cell r="L403" t="str">
            <v>n/a</v>
          </cell>
          <cell r="M403" t="str">
            <v>CONSERVACION VIAL</v>
          </cell>
          <cell r="N403"/>
          <cell r="O403" t="str">
            <v>PROPIEDAD</v>
          </cell>
          <cell r="P403"/>
          <cell r="Q403"/>
          <cell r="S403" t="str">
            <v>GERENCIA DE CONSERVACION DE VIAS Y PUENTES</v>
          </cell>
        </row>
        <row r="404">
          <cell r="A404" t="str">
            <v>0205450063</v>
          </cell>
          <cell r="B404" t="str">
            <v>ARGUEDAS ROJAS CRISTIAN WALTER</v>
          </cell>
          <cell r="C404" t="str">
            <v>M</v>
          </cell>
          <cell r="D404" t="str">
            <v>00302010001</v>
          </cell>
          <cell r="E404">
            <v>156</v>
          </cell>
          <cell r="F404" t="str">
            <v>0302014</v>
          </cell>
          <cell r="G404" t="str">
            <v>011910</v>
          </cell>
          <cell r="H404" t="str">
            <v>2012-13</v>
          </cell>
          <cell r="I404" t="str">
            <v>TECNICO</v>
          </cell>
          <cell r="J404" t="str">
            <v>3142</v>
          </cell>
          <cell r="K404" t="str">
            <v>TECNICO DE SERV. CIVIL 1</v>
          </cell>
          <cell r="L404" t="str">
            <v>INGENIERIA CIVIL</v>
          </cell>
          <cell r="M404" t="str">
            <v>CONSTRUCCION VIAL-OBRAS</v>
          </cell>
          <cell r="N404"/>
          <cell r="O404" t="str">
            <v>INTERINO</v>
          </cell>
          <cell r="P404">
            <v>41092</v>
          </cell>
          <cell r="Q404">
            <v>41274</v>
          </cell>
          <cell r="R404">
            <v>41333</v>
          </cell>
          <cell r="S404" t="str">
            <v>GERENCIA DE CONSTRUCCION DE VIAS Y PUENTES</v>
          </cell>
        </row>
        <row r="405">
          <cell r="A405" t="str">
            <v>0205870112</v>
          </cell>
          <cell r="B405" t="str">
            <v>BOLAÑOS LEANDRO GUSTAVO</v>
          </cell>
          <cell r="C405" t="str">
            <v>M</v>
          </cell>
          <cell r="D405" t="str">
            <v>00202010001</v>
          </cell>
          <cell r="E405" t="str">
            <v>341</v>
          </cell>
          <cell r="F405" t="str">
            <v>0304016</v>
          </cell>
          <cell r="G405" t="str">
            <v>029219</v>
          </cell>
          <cell r="H405"/>
          <cell r="I405" t="str">
            <v>TECNICO</v>
          </cell>
          <cell r="J405" t="str">
            <v>3142</v>
          </cell>
          <cell r="K405" t="str">
            <v>TECNICO DE SERV. CIVIL 3</v>
          </cell>
          <cell r="L405" t="str">
            <v>INGENIERIA CIVIL</v>
          </cell>
          <cell r="M405" t="str">
            <v>CONSERVACION VIAL</v>
          </cell>
          <cell r="N405"/>
          <cell r="O405" t="str">
            <v>PROPIEDAD</v>
          </cell>
          <cell r="P405" t="str">
            <v>01/09/2010</v>
          </cell>
          <cell r="Q405"/>
          <cell r="R405"/>
          <cell r="S405" t="str">
            <v>GERENCIA DE CONSTRUCCION DE VIAS Y PUENTES</v>
          </cell>
        </row>
        <row r="406">
          <cell r="A406" t="str">
            <v>0304300085</v>
          </cell>
          <cell r="B406" t="str">
            <v>FONSECA GRANADOS IVAN ANDRES</v>
          </cell>
          <cell r="C406" t="str">
            <v>M</v>
          </cell>
          <cell r="D406" t="str">
            <v>00302010001</v>
          </cell>
          <cell r="E406">
            <v>156</v>
          </cell>
          <cell r="F406" t="str">
            <v>0302014</v>
          </cell>
          <cell r="G406" t="str">
            <v>073075</v>
          </cell>
          <cell r="H406"/>
          <cell r="I406" t="str">
            <v>TECNICO</v>
          </cell>
          <cell r="J406" t="str">
            <v>3142</v>
          </cell>
          <cell r="K406" t="str">
            <v>TECNICO DE SERV. CIVIL 1</v>
          </cell>
          <cell r="L406" t="str">
            <v>INGENIERIA CIVIL</v>
          </cell>
          <cell r="M406" t="str">
            <v>CONSTRUCCION VIAL-OBRAS</v>
          </cell>
          <cell r="N406"/>
          <cell r="O406" t="str">
            <v>PROPIEDAD</v>
          </cell>
          <cell r="P406">
            <v>41229</v>
          </cell>
          <cell r="Q406"/>
          <cell r="R406"/>
          <cell r="S406" t="str">
            <v>GERENCIA DE CONSTRUCCION DE VIAS Y PUENTES</v>
          </cell>
        </row>
        <row r="407">
          <cell r="A407" t="str">
            <v>0401110064</v>
          </cell>
          <cell r="B407" t="str">
            <v>ARCE CONTRERAS WALTER</v>
          </cell>
          <cell r="C407" t="str">
            <v>M</v>
          </cell>
          <cell r="D407" t="str">
            <v>00302010001</v>
          </cell>
          <cell r="E407">
            <v>156</v>
          </cell>
          <cell r="F407" t="str">
            <v>0302014</v>
          </cell>
          <cell r="G407" t="str">
            <v>073072</v>
          </cell>
          <cell r="H407"/>
          <cell r="I407" t="str">
            <v>TECNICO</v>
          </cell>
          <cell r="J407" t="str">
            <v>3142</v>
          </cell>
          <cell r="K407" t="str">
            <v>TECNICO DE SERV. CIVIL 1</v>
          </cell>
          <cell r="L407" t="str">
            <v>TOPOGRAFIA</v>
          </cell>
          <cell r="M407" t="str">
            <v>CONSTRUCCION VIAL-OBRAS</v>
          </cell>
          <cell r="N407"/>
          <cell r="O407" t="str">
            <v>PROPIEDAD</v>
          </cell>
          <cell r="P407"/>
          <cell r="Q407"/>
          <cell r="S407" t="str">
            <v>GERENCIA DE CONSTRUCCION DE VIAS Y PUENTES</v>
          </cell>
        </row>
        <row r="408">
          <cell r="A408" t="str">
            <v>0502540060</v>
          </cell>
          <cell r="B408" t="str">
            <v>CHAVARRIA ARGUEDAS MARIO</v>
          </cell>
          <cell r="C408" t="str">
            <v>M</v>
          </cell>
          <cell r="D408" t="str">
            <v>00401060001</v>
          </cell>
          <cell r="E408" t="str">
            <v>124</v>
          </cell>
          <cell r="F408" t="str">
            <v>0301051</v>
          </cell>
          <cell r="G408" t="str">
            <v>500582</v>
          </cell>
          <cell r="H408"/>
          <cell r="I408" t="str">
            <v>TECNICO</v>
          </cell>
          <cell r="J408" t="str">
            <v>3131</v>
          </cell>
          <cell r="K408" t="str">
            <v>TECNICO EN INFORMATICA 1</v>
          </cell>
          <cell r="L408" t="str">
            <v>n/a</v>
          </cell>
          <cell r="M408" t="str">
            <v>OPERAC. E INVERSIONES VIAS DE PEAJE</v>
          </cell>
          <cell r="N408" t="str">
            <v>OFICINAS CENTRALES</v>
          </cell>
          <cell r="O408" t="str">
            <v>PROPIEDAD</v>
          </cell>
          <cell r="P408"/>
          <cell r="Q408"/>
          <cell r="R408"/>
          <cell r="S408" t="str">
            <v>DEPARTAMENTO DE PEAJES</v>
          </cell>
        </row>
        <row r="409">
          <cell r="A409" t="str">
            <v>0503710866</v>
          </cell>
          <cell r="B409" t="str">
            <v>VILLAFUERTE RODRIGUEZ ROSIBETH</v>
          </cell>
          <cell r="C409" t="str">
            <v>F</v>
          </cell>
          <cell r="D409" t="str">
            <v>00302010001</v>
          </cell>
          <cell r="E409">
            <v>156</v>
          </cell>
          <cell r="F409" t="str">
            <v>0302014</v>
          </cell>
          <cell r="G409" t="str">
            <v>000910</v>
          </cell>
          <cell r="H409"/>
          <cell r="I409" t="str">
            <v>TECNICO</v>
          </cell>
          <cell r="J409" t="str">
            <v>3142</v>
          </cell>
          <cell r="K409" t="str">
            <v>TECNICO DE SERV. CIVIL 1</v>
          </cell>
          <cell r="L409" t="str">
            <v>INGENIERIA CIVIL</v>
          </cell>
          <cell r="M409" t="str">
            <v>CONSTRUCCION VIAL-OBRAS</v>
          </cell>
          <cell r="N409"/>
          <cell r="O409" t="str">
            <v>INTERINO</v>
          </cell>
          <cell r="P409">
            <v>40742</v>
          </cell>
          <cell r="Q409">
            <v>41274</v>
          </cell>
          <cell r="R409">
            <v>41333</v>
          </cell>
          <cell r="S409" t="str">
            <v>GERENCIA DE CONSTRUCCION DE VIAS Y PUENTES</v>
          </cell>
        </row>
        <row r="410">
          <cell r="A410" t="str">
            <v>0503850623</v>
          </cell>
          <cell r="B410" t="str">
            <v>SEGURA ARIAS STEVEN</v>
          </cell>
          <cell r="C410" t="str">
            <v>M</v>
          </cell>
          <cell r="D410" t="str">
            <v>00302010001</v>
          </cell>
          <cell r="E410">
            <v>156</v>
          </cell>
          <cell r="F410" t="str">
            <v>0302014</v>
          </cell>
          <cell r="G410" t="str">
            <v>073104</v>
          </cell>
          <cell r="H410" t="str">
            <v>2012-06</v>
          </cell>
          <cell r="I410" t="str">
            <v>TECNICO</v>
          </cell>
          <cell r="J410" t="str">
            <v>3142</v>
          </cell>
          <cell r="K410" t="str">
            <v>TECNICO DE SERV. CIVIL 1</v>
          </cell>
          <cell r="L410" t="str">
            <v>INGENIERIA CIVIL</v>
          </cell>
          <cell r="M410" t="str">
            <v>CONSTRUCCION VIAL-OBRAS</v>
          </cell>
          <cell r="N410"/>
          <cell r="O410" t="str">
            <v>INTERINO</v>
          </cell>
          <cell r="P410">
            <v>41169</v>
          </cell>
          <cell r="Q410">
            <v>41229</v>
          </cell>
          <cell r="R410">
            <v>41289</v>
          </cell>
          <cell r="S410" t="str">
            <v>GERENCIA DE CONSTRUCCION DE VIAS Y PUENTES</v>
          </cell>
        </row>
        <row r="411">
          <cell r="A411" t="str">
            <v>0700600925</v>
          </cell>
          <cell r="B411" t="str">
            <v>HERNANDEZ QUIROS MAYNOR</v>
          </cell>
          <cell r="C411" t="str">
            <v>M</v>
          </cell>
          <cell r="D411" t="str">
            <v>00302010001</v>
          </cell>
          <cell r="E411">
            <v>156</v>
          </cell>
          <cell r="F411" t="str">
            <v>0302014</v>
          </cell>
          <cell r="G411" t="str">
            <v>030550</v>
          </cell>
          <cell r="H411"/>
          <cell r="I411" t="str">
            <v>TECNICO</v>
          </cell>
          <cell r="J411" t="str">
            <v>3142</v>
          </cell>
          <cell r="K411" t="str">
            <v>TECNICO DE SERV. CIVIL 1</v>
          </cell>
          <cell r="L411" t="str">
            <v>TOPOGRAFIA</v>
          </cell>
          <cell r="M411" t="str">
            <v>CONSTRUCCION VIAL-OBRAS</v>
          </cell>
          <cell r="N411"/>
          <cell r="O411" t="str">
            <v>PROPIEDAD</v>
          </cell>
          <cell r="P411"/>
          <cell r="Q411"/>
          <cell r="R411"/>
          <cell r="S411" t="str">
            <v>GERENCIA DE CONSTRUCCION DE VIAS Y PUENTES</v>
          </cell>
        </row>
        <row r="412">
          <cell r="A412" t="str">
            <v>0900630198</v>
          </cell>
          <cell r="B412" t="str">
            <v>GARCIA FONSECA CARLOS</v>
          </cell>
          <cell r="C412" t="str">
            <v>M</v>
          </cell>
          <cell r="D412" t="str">
            <v>00302010001</v>
          </cell>
          <cell r="E412">
            <v>156</v>
          </cell>
          <cell r="F412" t="str">
            <v>0302014</v>
          </cell>
          <cell r="G412" t="str">
            <v>017357</v>
          </cell>
          <cell r="H412"/>
          <cell r="I412" t="str">
            <v>TECNICO</v>
          </cell>
          <cell r="J412" t="str">
            <v>3142</v>
          </cell>
          <cell r="K412" t="str">
            <v>TECNICO DE SERV. CIVIL 1</v>
          </cell>
          <cell r="L412" t="str">
            <v>TOPOGRAFIA</v>
          </cell>
          <cell r="M412" t="str">
            <v>CONSTRUCCION VIAL-OBRAS</v>
          </cell>
          <cell r="N412"/>
          <cell r="O412" t="str">
            <v>PROPIEDAD</v>
          </cell>
          <cell r="P412"/>
          <cell r="Q412"/>
          <cell r="R412"/>
          <cell r="S412" t="str">
            <v>GERENCIA DE CONSTRUCCION DE VIAS Y PUENTES</v>
          </cell>
        </row>
        <row r="413">
          <cell r="A413"/>
          <cell r="B413" t="str">
            <v>VACANTE</v>
          </cell>
          <cell r="C413"/>
          <cell r="D413" t="str">
            <v>00302010001</v>
          </cell>
          <cell r="E413">
            <v>156</v>
          </cell>
          <cell r="F413" t="str">
            <v>0302014</v>
          </cell>
          <cell r="G413" t="str">
            <v>030120</v>
          </cell>
          <cell r="H413"/>
          <cell r="I413" t="str">
            <v>TECNICO</v>
          </cell>
          <cell r="J413" t="str">
            <v>3142</v>
          </cell>
          <cell r="K413" t="str">
            <v>TECNICO DE SERV. CIVIL 1</v>
          </cell>
          <cell r="L413" t="str">
            <v>TOPOGRAFIA</v>
          </cell>
          <cell r="M413" t="str">
            <v>CONSTRUCCION VIAL-OBRAS</v>
          </cell>
          <cell r="N413"/>
          <cell r="O413"/>
          <cell r="P413"/>
          <cell r="Q413"/>
          <cell r="R413"/>
          <cell r="S413" t="str">
            <v>GERENCIA DE CONSTRUCCION DE VIAS Y PUENTES</v>
          </cell>
        </row>
        <row r="414">
          <cell r="A414"/>
          <cell r="B414" t="str">
            <v>VACANTE</v>
          </cell>
          <cell r="C414"/>
          <cell r="D414" t="str">
            <v>00302010001</v>
          </cell>
          <cell r="E414">
            <v>156</v>
          </cell>
          <cell r="F414" t="str">
            <v>0302014</v>
          </cell>
          <cell r="G414" t="str">
            <v>056204</v>
          </cell>
          <cell r="H414" t="str">
            <v>2012-28</v>
          </cell>
          <cell r="I414" t="str">
            <v>TECNICO</v>
          </cell>
          <cell r="J414" t="str">
            <v>3142</v>
          </cell>
          <cell r="K414" t="str">
            <v>TECNICO DE SERV. CIVIL 1</v>
          </cell>
          <cell r="L414" t="str">
            <v>INGENIERIA CIVIL</v>
          </cell>
          <cell r="M414" t="str">
            <v>CONSTRUCCION VIAL-OBRAS</v>
          </cell>
          <cell r="N414"/>
          <cell r="O414"/>
          <cell r="P414"/>
          <cell r="Q414"/>
          <cell r="S414" t="str">
            <v>GERENCIA DE CONSTRUCCION DE VIAS Y PUENTES</v>
          </cell>
        </row>
        <row r="415">
          <cell r="A415"/>
          <cell r="B415" t="str">
            <v>VACANTE</v>
          </cell>
          <cell r="C415"/>
          <cell r="D415" t="str">
            <v>00302010001</v>
          </cell>
          <cell r="E415">
            <v>156</v>
          </cell>
          <cell r="F415" t="str">
            <v>0302014</v>
          </cell>
          <cell r="G415" t="str">
            <v>059449</v>
          </cell>
          <cell r="H415" t="str">
            <v>2012-05</v>
          </cell>
          <cell r="I415" t="str">
            <v>TECNICO</v>
          </cell>
          <cell r="J415" t="str">
            <v>3142</v>
          </cell>
          <cell r="K415" t="str">
            <v>TECNICO DE SERV. CIVIL 1</v>
          </cell>
          <cell r="L415" t="str">
            <v>TOPOGRAFIA</v>
          </cell>
          <cell r="M415" t="str">
            <v>CONSTRUCCION VIAL-OBRAS</v>
          </cell>
          <cell r="N415"/>
          <cell r="O415"/>
          <cell r="P415"/>
          <cell r="Q415"/>
          <cell r="R415"/>
          <cell r="S415" t="str">
            <v>GERENCIA DE CONSTRUCCION DE VIAS Y PUENTES</v>
          </cell>
        </row>
        <row r="416">
          <cell r="A416"/>
          <cell r="B416" t="str">
            <v>VACANTE</v>
          </cell>
          <cell r="D416" t="str">
            <v>00303010001</v>
          </cell>
          <cell r="E416" t="str">
            <v>156</v>
          </cell>
          <cell r="F416" t="str">
            <v>0302014</v>
          </cell>
          <cell r="G416" t="str">
            <v>503592</v>
          </cell>
          <cell r="H416" t="str">
            <v>2010-28</v>
          </cell>
          <cell r="I416" t="str">
            <v>TECNICO</v>
          </cell>
          <cell r="J416" t="str">
            <v>3142</v>
          </cell>
          <cell r="K416" t="str">
            <v>TECNICO DE SERV. CIVIL 1</v>
          </cell>
          <cell r="L416" t="str">
            <v>INGENIERIA CIVIL</v>
          </cell>
          <cell r="M416" t="str">
            <v>CONSTRUCCION VIAL-INGENIERIA</v>
          </cell>
          <cell r="N416"/>
          <cell r="O416"/>
          <cell r="Q416"/>
          <cell r="R416"/>
          <cell r="S416" t="str">
            <v>GERENCIA DE CONTRATACION VIAL</v>
          </cell>
        </row>
        <row r="417">
          <cell r="A417" t="str">
            <v>0105900324</v>
          </cell>
          <cell r="B417" t="str">
            <v>SIBAJA MORALES MARIA GABRIELA</v>
          </cell>
          <cell r="C417" t="str">
            <v>F</v>
          </cell>
          <cell r="D417" t="str">
            <v>00105010001</v>
          </cell>
          <cell r="E417" t="str">
            <v>102</v>
          </cell>
          <cell r="F417" t="str">
            <v>0203035</v>
          </cell>
          <cell r="G417" t="str">
            <v>101604</v>
          </cell>
          <cell r="H417"/>
          <cell r="I417" t="str">
            <v>TÉCNICO</v>
          </cell>
          <cell r="J417" t="str">
            <v>4112</v>
          </cell>
          <cell r="K417" t="str">
            <v>ADMINISTRADOR 1</v>
          </cell>
          <cell r="L417" t="str">
            <v>GENERALISTA</v>
          </cell>
          <cell r="M417" t="str">
            <v>ADM. SUPERIOR-DIRECCION GESTION DEL RECURSO HUMANO</v>
          </cell>
          <cell r="N417"/>
          <cell r="O417" t="str">
            <v>PROPIEDAD</v>
          </cell>
          <cell r="P417"/>
          <cell r="Q417"/>
          <cell r="S417" t="str">
            <v>DIRECCION DE GESTION DEL RECURSO HUMANO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L378" totalsRowShown="0" headerRowDxfId="9">
  <autoFilter ref="A4:L378" xr:uid="{00000000-0009-0000-0100-000001000000}"/>
  <tableColumns count="12">
    <tableColumn id="1" xr3:uid="{00000000-0010-0000-0000-000001000000}" name="CEDULA" dataDxfId="8"/>
    <tableColumn id="2" xr3:uid="{00000000-0010-0000-0000-000002000000}" name="FUNCIONARIO"/>
    <tableColumn id="7" xr3:uid="{00000000-0010-0000-0000-000007000000}" name="NUMERO-PUESTO" dataDxfId="7"/>
    <tableColumn id="9" xr3:uid="{00000000-0010-0000-0000-000009000000}" name="NIVEL DE EMPLEO" dataDxfId="6"/>
    <tableColumn id="11" xr3:uid="{00000000-0010-0000-0000-00000B000000}" name="DESCRIPCION" dataDxfId="5"/>
    <tableColumn id="12" xr3:uid="{00000000-0010-0000-0000-00000C000000}" name="ESPECIALIDAD-SUB/ESPECIALIDAD" dataDxfId="4"/>
    <tableColumn id="13" xr3:uid="{00000000-0010-0000-0000-00000D000000}" name="PROGRAMA PRESUPUESTARIO" dataDxfId="3"/>
    <tableColumn id="14" xr3:uid="{00000000-0010-0000-0000-00000E000000}" name="SUBPROGRAMA PRESUPUESTARIO"/>
    <tableColumn id="15" xr3:uid="{00000000-0010-0000-0000-00000F000000}" name="CONDICION DEL SERVIDOR"/>
    <tableColumn id="16" xr3:uid="{00000000-0010-0000-0000-000010000000}" name="FECHA DE INGRESO AL CONAVI" dataDxfId="2"/>
    <tableColumn id="19" xr3:uid="{00000000-0010-0000-0000-000013000000}" name="UBICACIÓN FISICA" dataDxfId="1"/>
    <tableColumn id="20" xr3:uid="{00000000-0010-0000-0000-000014000000}" name="UBICACIÓN FISICA ESPECIFICA SEGÚN ESTRUCTURA FUNCIONAL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P389"/>
  <sheetViews>
    <sheetView tabSelected="1" zoomScaleNormal="100" workbookViewId="0">
      <selection activeCell="M16" sqref="M16"/>
    </sheetView>
  </sheetViews>
  <sheetFormatPr defaultColWidth="11.5703125" defaultRowHeight="15" x14ac:dyDescent="0.25"/>
  <cols>
    <col min="1" max="1" width="3.28515625" style="6" customWidth="1"/>
    <col min="2" max="2" width="18.5703125" style="40" customWidth="1"/>
    <col min="3" max="3" width="20.28515625" style="40" customWidth="1"/>
    <col min="4" max="4" width="51.5703125" style="47" customWidth="1"/>
    <col min="5" max="5" width="13.42578125" style="54" customWidth="1"/>
    <col min="6" max="6" width="14.140625" style="54" customWidth="1"/>
    <col min="7" max="7" width="13.7109375" style="54" customWidth="1"/>
    <col min="8" max="8" width="11.5703125" style="54" customWidth="1"/>
    <col min="9" max="10" width="8.7109375" style="54" customWidth="1"/>
    <col min="11" max="11" width="13.7109375" style="120" customWidth="1"/>
    <col min="12" max="12" width="15.5703125" style="121" customWidth="1"/>
    <col min="13" max="13" width="13.7109375" style="6" customWidth="1"/>
    <col min="14" max="16" width="125" style="6" customWidth="1"/>
    <col min="17" max="16384" width="11.5703125" style="6"/>
  </cols>
  <sheetData>
    <row r="1" spans="1:16" s="2" customFormat="1" ht="16.5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6" s="2" customFormat="1" ht="16.5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6" s="2" customFormat="1" ht="15.75" customHeight="1" x14ac:dyDescent="0.3">
      <c r="A3" s="3"/>
      <c r="B3" s="39"/>
      <c r="C3" s="39"/>
      <c r="D3" s="46"/>
      <c r="E3" s="53"/>
      <c r="F3" s="53"/>
      <c r="G3" s="53"/>
      <c r="H3" s="53"/>
      <c r="I3" s="53"/>
      <c r="J3" s="53"/>
      <c r="K3" s="110"/>
      <c r="L3" s="111"/>
    </row>
    <row r="4" spans="1:16" s="2" customFormat="1" ht="16.5" x14ac:dyDescent="0.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76"/>
      <c r="N4" s="76"/>
    </row>
    <row r="5" spans="1:16" s="2" customFormat="1" ht="17.25" thickBot="1" x14ac:dyDescent="0.35">
      <c r="A5" s="48" t="s">
        <v>1232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76"/>
      <c r="N5" s="76"/>
    </row>
    <row r="6" spans="1:16" s="1" customFormat="1" ht="24.75" customHeight="1" x14ac:dyDescent="0.2">
      <c r="A6" s="4"/>
      <c r="B6" s="85"/>
      <c r="C6" s="86"/>
      <c r="D6" s="87"/>
      <c r="E6" s="88"/>
      <c r="F6" s="88"/>
      <c r="G6" s="88"/>
      <c r="H6" s="88"/>
      <c r="I6" s="88"/>
      <c r="J6" s="88"/>
      <c r="K6" s="108"/>
      <c r="L6" s="109"/>
      <c r="M6" s="76"/>
      <c r="N6" s="76"/>
    </row>
    <row r="7" spans="1:16" s="43" customFormat="1" ht="13.5" customHeight="1" x14ac:dyDescent="0.2">
      <c r="A7" s="71"/>
      <c r="B7" s="99"/>
      <c r="C7" s="100"/>
      <c r="D7" s="102"/>
      <c r="E7" s="122" t="s">
        <v>21</v>
      </c>
      <c r="F7" s="122"/>
      <c r="G7" s="122"/>
      <c r="H7" s="122"/>
      <c r="I7" s="122"/>
      <c r="J7" s="122"/>
      <c r="K7" s="103" t="s">
        <v>18</v>
      </c>
      <c r="L7" s="104"/>
      <c r="M7" s="75"/>
      <c r="N7" s="75"/>
      <c r="O7" s="72"/>
      <c r="P7" s="72"/>
    </row>
    <row r="8" spans="1:16" s="43" customFormat="1" ht="33" customHeight="1" x14ac:dyDescent="0.2">
      <c r="A8" s="74" t="s">
        <v>3</v>
      </c>
      <c r="B8" s="99" t="s">
        <v>570</v>
      </c>
      <c r="C8" s="100" t="s">
        <v>571</v>
      </c>
      <c r="D8" s="101" t="s">
        <v>843</v>
      </c>
      <c r="E8" s="123" t="s">
        <v>17</v>
      </c>
      <c r="F8" s="123" t="s">
        <v>5</v>
      </c>
      <c r="G8" s="123" t="s">
        <v>6</v>
      </c>
      <c r="H8" s="123" t="s">
        <v>7</v>
      </c>
      <c r="I8" s="123" t="s">
        <v>8</v>
      </c>
      <c r="J8" s="123" t="s">
        <v>22</v>
      </c>
      <c r="K8" s="105" t="s">
        <v>19</v>
      </c>
      <c r="L8" s="106" t="s">
        <v>20</v>
      </c>
      <c r="M8" s="77"/>
      <c r="N8" s="77"/>
    </row>
    <row r="9" spans="1:16" s="5" customFormat="1" ht="12.75" customHeight="1" x14ac:dyDescent="0.2">
      <c r="A9" s="82">
        <v>1</v>
      </c>
      <c r="B9" s="89" t="s">
        <v>962</v>
      </c>
      <c r="C9" s="62" t="s">
        <v>1218</v>
      </c>
      <c r="D9" s="70" t="s">
        <v>1319</v>
      </c>
      <c r="E9" s="107"/>
      <c r="F9" s="107"/>
      <c r="G9" s="107"/>
      <c r="H9" s="107"/>
      <c r="I9" s="107"/>
      <c r="J9" s="107">
        <v>0</v>
      </c>
      <c r="K9" s="112">
        <v>0</v>
      </c>
      <c r="L9" s="113" t="s">
        <v>1276</v>
      </c>
      <c r="M9" s="80"/>
      <c r="N9" s="80"/>
      <c r="O9" s="81"/>
      <c r="P9" s="73"/>
    </row>
    <row r="10" spans="1:16" s="49" customFormat="1" ht="13.15" customHeight="1" x14ac:dyDescent="0.25">
      <c r="A10" s="83">
        <v>2</v>
      </c>
      <c r="B10" s="90" t="s">
        <v>169</v>
      </c>
      <c r="C10" s="57" t="s">
        <v>1219</v>
      </c>
      <c r="D10" s="56" t="s">
        <v>111</v>
      </c>
      <c r="E10" s="58">
        <v>36</v>
      </c>
      <c r="F10" s="58">
        <v>27</v>
      </c>
      <c r="G10" s="58">
        <v>25.5</v>
      </c>
      <c r="H10" s="58">
        <v>36</v>
      </c>
      <c r="I10" s="58">
        <v>7.5</v>
      </c>
      <c r="J10" s="58">
        <v>132</v>
      </c>
      <c r="K10" s="114">
        <v>88</v>
      </c>
      <c r="L10" s="115" t="s">
        <v>1234</v>
      </c>
      <c r="M10" s="78"/>
      <c r="N10" s="78"/>
      <c r="O10" s="50"/>
      <c r="P10" s="50"/>
    </row>
    <row r="11" spans="1:16" s="49" customFormat="1" ht="13.15" customHeight="1" x14ac:dyDescent="0.25">
      <c r="A11" s="83">
        <v>3</v>
      </c>
      <c r="B11" s="90" t="s">
        <v>1111</v>
      </c>
      <c r="C11" s="57" t="s">
        <v>1219</v>
      </c>
      <c r="D11" s="56" t="s">
        <v>96</v>
      </c>
      <c r="E11" s="58">
        <v>35</v>
      </c>
      <c r="F11" s="58">
        <v>30</v>
      </c>
      <c r="G11" s="58">
        <v>29</v>
      </c>
      <c r="H11" s="58">
        <v>34.5</v>
      </c>
      <c r="I11" s="58">
        <v>7.5</v>
      </c>
      <c r="J11" s="58">
        <v>136</v>
      </c>
      <c r="K11" s="114">
        <v>90.666666666666671</v>
      </c>
      <c r="L11" s="115" t="s">
        <v>1234</v>
      </c>
      <c r="M11" s="79"/>
      <c r="N11" s="79"/>
      <c r="O11" s="51"/>
      <c r="P11" s="51"/>
    </row>
    <row r="12" spans="1:16" s="49" customFormat="1" ht="13.15" customHeight="1" x14ac:dyDescent="0.25">
      <c r="A12" s="83">
        <v>4</v>
      </c>
      <c r="B12" s="90" t="s">
        <v>1285</v>
      </c>
      <c r="C12" s="57" t="s">
        <v>1219</v>
      </c>
      <c r="D12" s="56" t="s">
        <v>97</v>
      </c>
      <c r="E12" s="58">
        <v>36</v>
      </c>
      <c r="F12" s="58">
        <v>28</v>
      </c>
      <c r="G12" s="58">
        <v>30</v>
      </c>
      <c r="H12" s="58">
        <v>40</v>
      </c>
      <c r="I12" s="58">
        <v>10</v>
      </c>
      <c r="J12" s="58">
        <v>144</v>
      </c>
      <c r="K12" s="114">
        <v>96</v>
      </c>
      <c r="L12" s="115" t="s">
        <v>1233</v>
      </c>
      <c r="M12" s="80"/>
      <c r="N12" s="80"/>
      <c r="O12" s="52"/>
      <c r="P12" s="52"/>
    </row>
    <row r="13" spans="1:16" s="49" customFormat="1" ht="13.15" customHeight="1" x14ac:dyDescent="0.25">
      <c r="A13" s="83">
        <v>5</v>
      </c>
      <c r="B13" s="90" t="s">
        <v>696</v>
      </c>
      <c r="C13" s="57" t="s">
        <v>1219</v>
      </c>
      <c r="D13" s="56" t="s">
        <v>96</v>
      </c>
      <c r="E13" s="58">
        <v>40</v>
      </c>
      <c r="F13" s="58">
        <v>28</v>
      </c>
      <c r="G13" s="58">
        <v>29</v>
      </c>
      <c r="H13" s="58">
        <v>39</v>
      </c>
      <c r="I13" s="58">
        <v>10</v>
      </c>
      <c r="J13" s="58">
        <v>146</v>
      </c>
      <c r="K13" s="114">
        <v>97.333333333333329</v>
      </c>
      <c r="L13" s="115" t="s">
        <v>1233</v>
      </c>
      <c r="M13" s="79"/>
      <c r="N13" s="79"/>
      <c r="O13" s="51"/>
      <c r="P13" s="51"/>
    </row>
    <row r="14" spans="1:16" s="5" customFormat="1" ht="13.15" customHeight="1" x14ac:dyDescent="0.25">
      <c r="A14" s="83">
        <v>6</v>
      </c>
      <c r="B14" s="90" t="s">
        <v>172</v>
      </c>
      <c r="C14" s="57" t="s">
        <v>1218</v>
      </c>
      <c r="D14" s="56" t="s">
        <v>117</v>
      </c>
      <c r="E14" s="58">
        <v>18</v>
      </c>
      <c r="F14" s="58">
        <v>29</v>
      </c>
      <c r="G14" s="58">
        <v>48</v>
      </c>
      <c r="H14" s="58">
        <v>28</v>
      </c>
      <c r="I14" s="58">
        <v>19</v>
      </c>
      <c r="J14" s="58">
        <v>142</v>
      </c>
      <c r="K14" s="114">
        <v>94.666666666666671</v>
      </c>
      <c r="L14" s="115" t="s">
        <v>1234</v>
      </c>
      <c r="M14" s="79"/>
      <c r="N14" s="79"/>
      <c r="O14" s="41"/>
      <c r="P14" s="41"/>
    </row>
    <row r="15" spans="1:16" s="5" customFormat="1" ht="13.15" customHeight="1" x14ac:dyDescent="0.25">
      <c r="A15" s="83">
        <v>7</v>
      </c>
      <c r="B15" s="91" t="s">
        <v>928</v>
      </c>
      <c r="C15" s="59" t="s">
        <v>1239</v>
      </c>
      <c r="D15" s="60" t="s">
        <v>1240</v>
      </c>
      <c r="E15" s="124">
        <f>9+9</f>
        <v>18</v>
      </c>
      <c r="F15" s="124">
        <f>9+9+7.5</f>
        <v>25.5</v>
      </c>
      <c r="G15" s="124">
        <f>9+9+9+9+10+9</f>
        <v>55</v>
      </c>
      <c r="H15" s="124">
        <f>9+9</f>
        <v>18</v>
      </c>
      <c r="I15" s="124">
        <f>9+9</f>
        <v>18</v>
      </c>
      <c r="J15" s="61">
        <f>SUM(E15:I15)</f>
        <v>134.5</v>
      </c>
      <c r="K15" s="116">
        <f>+J15/1.5</f>
        <v>89.666666666666671</v>
      </c>
      <c r="L15" s="117" t="str">
        <f>IF(K15&gt;=95,"Excelente",IF(K15&gt;=85,"Muy Bueno",IF(K15&gt;=75,"Bueno",IF(K15&gt;=60,"Regular",IF(K15&gt;=35,"Deficiente","")))))</f>
        <v>Muy Bueno</v>
      </c>
      <c r="M15" s="77"/>
      <c r="N15" s="77"/>
      <c r="O15" s="42"/>
      <c r="P15" s="42"/>
    </row>
    <row r="16" spans="1:16" s="5" customFormat="1" ht="13.15" customHeight="1" x14ac:dyDescent="0.25">
      <c r="A16" s="83">
        <v>8</v>
      </c>
      <c r="B16" s="92" t="s">
        <v>173</v>
      </c>
      <c r="C16" s="63" t="s">
        <v>1218</v>
      </c>
      <c r="D16" s="55" t="s">
        <v>106</v>
      </c>
      <c r="E16" s="64">
        <v>19</v>
      </c>
      <c r="F16" s="64">
        <v>28</v>
      </c>
      <c r="G16" s="64">
        <v>57</v>
      </c>
      <c r="H16" s="64">
        <v>19</v>
      </c>
      <c r="I16" s="64">
        <v>20</v>
      </c>
      <c r="J16" s="64">
        <v>143</v>
      </c>
      <c r="K16" s="112">
        <v>95.333333333333329</v>
      </c>
      <c r="L16" s="113" t="s">
        <v>1233</v>
      </c>
      <c r="M16" s="42"/>
      <c r="N16" s="42"/>
      <c r="O16" s="42"/>
      <c r="P16" s="42"/>
    </row>
    <row r="17" spans="1:16" s="5" customFormat="1" ht="13.15" customHeight="1" x14ac:dyDescent="0.25">
      <c r="A17" s="83">
        <v>9</v>
      </c>
      <c r="B17" s="90" t="s">
        <v>176</v>
      </c>
      <c r="C17" s="57" t="s">
        <v>1219</v>
      </c>
      <c r="D17" s="56" t="s">
        <v>97</v>
      </c>
      <c r="E17" s="58">
        <v>38</v>
      </c>
      <c r="F17" s="58">
        <v>28</v>
      </c>
      <c r="G17" s="58">
        <v>29</v>
      </c>
      <c r="H17" s="58">
        <v>38</v>
      </c>
      <c r="I17" s="58">
        <v>10</v>
      </c>
      <c r="J17" s="58">
        <v>143</v>
      </c>
      <c r="K17" s="114">
        <v>95.333333333333329</v>
      </c>
      <c r="L17" s="115" t="s">
        <v>1233</v>
      </c>
      <c r="M17" s="41"/>
      <c r="N17" s="41"/>
      <c r="O17" s="41"/>
      <c r="P17" s="41"/>
    </row>
    <row r="18" spans="1:16" s="5" customFormat="1" ht="13.15" customHeight="1" x14ac:dyDescent="0.25">
      <c r="A18" s="83">
        <v>10</v>
      </c>
      <c r="B18" s="91" t="s">
        <v>178</v>
      </c>
      <c r="C18" s="59" t="s">
        <v>1218</v>
      </c>
      <c r="D18" s="60" t="s">
        <v>114</v>
      </c>
      <c r="E18" s="124">
        <v>20</v>
      </c>
      <c r="F18" s="124">
        <v>29</v>
      </c>
      <c r="G18" s="124">
        <v>48</v>
      </c>
      <c r="H18" s="124">
        <v>29</v>
      </c>
      <c r="I18" s="124">
        <v>20</v>
      </c>
      <c r="J18" s="61">
        <v>146</v>
      </c>
      <c r="K18" s="116">
        <v>97.333333333333329</v>
      </c>
      <c r="L18" s="117" t="s">
        <v>1233</v>
      </c>
      <c r="M18" s="42"/>
      <c r="N18" s="42"/>
      <c r="O18" s="42"/>
      <c r="P18" s="42"/>
    </row>
    <row r="19" spans="1:16" s="5" customFormat="1" ht="13.15" customHeight="1" x14ac:dyDescent="0.25">
      <c r="A19" s="83">
        <v>11</v>
      </c>
      <c r="B19" s="93" t="s">
        <v>1114</v>
      </c>
      <c r="C19" s="63" t="s">
        <v>1277</v>
      </c>
      <c r="D19" s="55" t="s">
        <v>1319</v>
      </c>
      <c r="E19" s="64">
        <v>38</v>
      </c>
      <c r="F19" s="64">
        <v>27</v>
      </c>
      <c r="G19" s="64">
        <v>29</v>
      </c>
      <c r="H19" s="64">
        <v>37</v>
      </c>
      <c r="I19" s="64">
        <v>10</v>
      </c>
      <c r="J19" s="64">
        <v>141</v>
      </c>
      <c r="K19" s="112">
        <v>94</v>
      </c>
      <c r="L19" s="113" t="s">
        <v>1234</v>
      </c>
      <c r="M19" s="44"/>
      <c r="N19" s="44"/>
      <c r="O19" s="44"/>
      <c r="P19" s="44"/>
    </row>
    <row r="20" spans="1:16" s="5" customFormat="1" ht="13.15" customHeight="1" x14ac:dyDescent="0.25">
      <c r="A20" s="83">
        <v>12</v>
      </c>
      <c r="B20" s="90" t="s">
        <v>1286</v>
      </c>
      <c r="C20" s="57" t="s">
        <v>1222</v>
      </c>
      <c r="D20" s="56" t="s">
        <v>96</v>
      </c>
      <c r="E20" s="58">
        <v>38</v>
      </c>
      <c r="F20" s="58">
        <v>28</v>
      </c>
      <c r="G20" s="58">
        <v>28</v>
      </c>
      <c r="H20" s="58">
        <v>38</v>
      </c>
      <c r="I20" s="58">
        <v>9</v>
      </c>
      <c r="J20" s="58">
        <v>141</v>
      </c>
      <c r="K20" s="114">
        <v>94</v>
      </c>
      <c r="L20" s="115" t="s">
        <v>1234</v>
      </c>
      <c r="M20" s="45"/>
      <c r="N20" s="45"/>
      <c r="O20" s="45"/>
      <c r="P20" s="45"/>
    </row>
    <row r="21" spans="1:16" s="5" customFormat="1" ht="13.15" customHeight="1" x14ac:dyDescent="0.25">
      <c r="A21" s="83">
        <v>13</v>
      </c>
      <c r="B21" s="93" t="s">
        <v>883</v>
      </c>
      <c r="C21" s="63" t="s">
        <v>1218</v>
      </c>
      <c r="D21" s="55" t="s">
        <v>1319</v>
      </c>
      <c r="E21" s="64"/>
      <c r="F21" s="64"/>
      <c r="G21" s="64"/>
      <c r="H21" s="64"/>
      <c r="I21" s="64"/>
      <c r="J21" s="64">
        <v>0</v>
      </c>
      <c r="K21" s="112">
        <v>0</v>
      </c>
      <c r="L21" s="113" t="s">
        <v>1276</v>
      </c>
      <c r="M21" s="44"/>
      <c r="N21" s="44"/>
      <c r="O21" s="44"/>
      <c r="P21" s="44"/>
    </row>
    <row r="22" spans="1:16" s="5" customFormat="1" ht="13.15" customHeight="1" x14ac:dyDescent="0.25">
      <c r="A22" s="83">
        <v>14</v>
      </c>
      <c r="B22" s="90" t="s">
        <v>1287</v>
      </c>
      <c r="C22" s="57" t="s">
        <v>1220</v>
      </c>
      <c r="D22" s="56" t="s">
        <v>97</v>
      </c>
      <c r="E22" s="58">
        <v>37</v>
      </c>
      <c r="F22" s="58">
        <v>27</v>
      </c>
      <c r="G22" s="58">
        <v>30</v>
      </c>
      <c r="H22" s="58">
        <v>37</v>
      </c>
      <c r="I22" s="58">
        <v>10</v>
      </c>
      <c r="J22" s="58">
        <v>141</v>
      </c>
      <c r="K22" s="114">
        <v>94</v>
      </c>
      <c r="L22" s="115" t="s">
        <v>1234</v>
      </c>
      <c r="M22" s="45"/>
      <c r="N22" s="45"/>
      <c r="O22" s="45"/>
      <c r="P22" s="45"/>
    </row>
    <row r="23" spans="1:16" s="5" customFormat="1" ht="13.15" customHeight="1" x14ac:dyDescent="0.25">
      <c r="A23" s="83">
        <v>15</v>
      </c>
      <c r="B23" s="90" t="s">
        <v>180</v>
      </c>
      <c r="C23" s="57" t="s">
        <v>1218</v>
      </c>
      <c r="D23" s="56" t="s">
        <v>117</v>
      </c>
      <c r="E23" s="58">
        <v>19</v>
      </c>
      <c r="F23" s="58">
        <v>28</v>
      </c>
      <c r="G23" s="58">
        <v>57</v>
      </c>
      <c r="H23" s="58">
        <v>19</v>
      </c>
      <c r="I23" s="58">
        <v>20</v>
      </c>
      <c r="J23" s="58">
        <v>143</v>
      </c>
      <c r="K23" s="114">
        <v>95.333333333333329</v>
      </c>
      <c r="L23" s="115" t="s">
        <v>1233</v>
      </c>
      <c r="M23" s="44"/>
      <c r="N23" s="44"/>
      <c r="O23" s="44"/>
      <c r="P23" s="44"/>
    </row>
    <row r="24" spans="1:16" s="5" customFormat="1" ht="13.15" customHeight="1" x14ac:dyDescent="0.25">
      <c r="A24" s="83">
        <v>16</v>
      </c>
      <c r="B24" s="90" t="s">
        <v>572</v>
      </c>
      <c r="C24" s="57" t="s">
        <v>1218</v>
      </c>
      <c r="D24" s="56" t="s">
        <v>97</v>
      </c>
      <c r="E24" s="58">
        <v>20</v>
      </c>
      <c r="F24" s="58">
        <v>27</v>
      </c>
      <c r="G24" s="58">
        <v>58</v>
      </c>
      <c r="H24" s="58">
        <v>20</v>
      </c>
      <c r="I24" s="58">
        <v>20</v>
      </c>
      <c r="J24" s="58">
        <v>145</v>
      </c>
      <c r="K24" s="114">
        <v>96.666666666666671</v>
      </c>
      <c r="L24" s="115" t="s">
        <v>1233</v>
      </c>
      <c r="M24" s="45"/>
      <c r="N24" s="45"/>
      <c r="O24" s="45"/>
      <c r="P24" s="45"/>
    </row>
    <row r="25" spans="1:16" s="5" customFormat="1" ht="13.15" customHeight="1" x14ac:dyDescent="0.25">
      <c r="A25" s="83">
        <v>17</v>
      </c>
      <c r="B25" s="90" t="s">
        <v>1288</v>
      </c>
      <c r="C25" s="57" t="s">
        <v>1220</v>
      </c>
      <c r="D25" s="56" t="s">
        <v>97</v>
      </c>
      <c r="E25" s="58">
        <v>36</v>
      </c>
      <c r="F25" s="58">
        <v>29</v>
      </c>
      <c r="G25" s="58">
        <v>29</v>
      </c>
      <c r="H25" s="58">
        <v>38</v>
      </c>
      <c r="I25" s="58">
        <v>9</v>
      </c>
      <c r="J25" s="58">
        <v>141</v>
      </c>
      <c r="K25" s="114">
        <v>94</v>
      </c>
      <c r="L25" s="115" t="s">
        <v>1234</v>
      </c>
      <c r="M25" s="44"/>
      <c r="N25" s="44"/>
      <c r="O25" s="44"/>
      <c r="P25" s="44"/>
    </row>
    <row r="26" spans="1:16" s="5" customFormat="1" ht="13.15" customHeight="1" x14ac:dyDescent="0.25">
      <c r="A26" s="83">
        <v>18</v>
      </c>
      <c r="B26" s="89" t="s">
        <v>1241</v>
      </c>
      <c r="C26" s="59" t="s">
        <v>1239</v>
      </c>
      <c r="D26" s="60" t="s">
        <v>1242</v>
      </c>
      <c r="E26" s="124">
        <v>20</v>
      </c>
      <c r="F26" s="124">
        <v>30</v>
      </c>
      <c r="G26" s="124">
        <v>58</v>
      </c>
      <c r="H26" s="124">
        <v>20</v>
      </c>
      <c r="I26" s="124">
        <v>20</v>
      </c>
      <c r="J26" s="61">
        <f>SUM(E26:I26)</f>
        <v>148</v>
      </c>
      <c r="K26" s="116">
        <f>+J26/1.5</f>
        <v>98.666666666666671</v>
      </c>
      <c r="L26" s="117" t="str">
        <f>IF(K26&gt;=95,"Excelente",IF(K26&gt;=85,"Muy Bueno",IF(K26&gt;=75,"Bueno",IF(K26&gt;=60,"Regular",IF(K26&gt;=35,"Deficiente","")))))</f>
        <v>Excelente</v>
      </c>
      <c r="M26" s="45"/>
      <c r="N26" s="45"/>
      <c r="O26" s="45"/>
      <c r="P26" s="45"/>
    </row>
    <row r="27" spans="1:16" s="5" customFormat="1" ht="13.15" customHeight="1" x14ac:dyDescent="0.25">
      <c r="A27" s="83">
        <v>19</v>
      </c>
      <c r="B27" s="90" t="s">
        <v>81</v>
      </c>
      <c r="C27" s="57" t="s">
        <v>1218</v>
      </c>
      <c r="D27" s="56" t="s">
        <v>13</v>
      </c>
      <c r="E27" s="58">
        <v>20</v>
      </c>
      <c r="F27" s="58">
        <v>30</v>
      </c>
      <c r="G27" s="58">
        <v>60</v>
      </c>
      <c r="H27" s="58">
        <v>20</v>
      </c>
      <c r="I27" s="58">
        <v>20</v>
      </c>
      <c r="J27" s="58">
        <v>150</v>
      </c>
      <c r="K27" s="114">
        <v>100</v>
      </c>
      <c r="L27" s="115" t="s">
        <v>1233</v>
      </c>
      <c r="M27" s="44"/>
      <c r="N27" s="44"/>
      <c r="O27" s="44"/>
      <c r="P27" s="44"/>
    </row>
    <row r="28" spans="1:16" s="5" customFormat="1" ht="13.15" customHeight="1" x14ac:dyDescent="0.25">
      <c r="A28" s="83">
        <v>20</v>
      </c>
      <c r="B28" s="90" t="s">
        <v>147</v>
      </c>
      <c r="C28" s="57" t="s">
        <v>1218</v>
      </c>
      <c r="D28" s="56" t="s">
        <v>108</v>
      </c>
      <c r="E28" s="58">
        <v>20</v>
      </c>
      <c r="F28" s="58">
        <v>29</v>
      </c>
      <c r="G28" s="58">
        <v>60</v>
      </c>
      <c r="H28" s="58">
        <v>20</v>
      </c>
      <c r="I28" s="58">
        <v>20</v>
      </c>
      <c r="J28" s="58">
        <v>149</v>
      </c>
      <c r="K28" s="114">
        <v>99.333333333333329</v>
      </c>
      <c r="L28" s="115" t="s">
        <v>1233</v>
      </c>
      <c r="M28" s="42"/>
      <c r="N28" s="42"/>
      <c r="O28" s="42"/>
      <c r="P28" s="42"/>
    </row>
    <row r="29" spans="1:16" s="5" customFormat="1" ht="13.15" customHeight="1" x14ac:dyDescent="0.25">
      <c r="A29" s="83">
        <v>21</v>
      </c>
      <c r="B29" s="90" t="s">
        <v>184</v>
      </c>
      <c r="C29" s="57" t="s">
        <v>1218</v>
      </c>
      <c r="D29" s="56" t="s">
        <v>97</v>
      </c>
      <c r="E29" s="58">
        <v>18</v>
      </c>
      <c r="F29" s="58">
        <v>29</v>
      </c>
      <c r="G29" s="58">
        <v>58</v>
      </c>
      <c r="H29" s="58">
        <v>19</v>
      </c>
      <c r="I29" s="58">
        <v>20</v>
      </c>
      <c r="J29" s="58">
        <v>144</v>
      </c>
      <c r="K29" s="114">
        <v>96</v>
      </c>
      <c r="L29" s="115" t="s">
        <v>1233</v>
      </c>
      <c r="M29" s="41"/>
      <c r="N29" s="41"/>
      <c r="O29" s="41"/>
      <c r="P29" s="41"/>
    </row>
    <row r="30" spans="1:16" s="5" customFormat="1" ht="13.15" customHeight="1" x14ac:dyDescent="0.25">
      <c r="A30" s="83">
        <v>22</v>
      </c>
      <c r="B30" s="90" t="s">
        <v>700</v>
      </c>
      <c r="C30" s="57" t="s">
        <v>1218</v>
      </c>
      <c r="D30" s="56" t="s">
        <v>96</v>
      </c>
      <c r="E30" s="58">
        <v>38</v>
      </c>
      <c r="F30" s="58">
        <v>28</v>
      </c>
      <c r="G30" s="58">
        <v>28</v>
      </c>
      <c r="H30" s="58">
        <v>38</v>
      </c>
      <c r="I30" s="58">
        <v>10</v>
      </c>
      <c r="J30" s="58">
        <v>142</v>
      </c>
      <c r="K30" s="114">
        <v>94.666666666666671</v>
      </c>
      <c r="L30" s="115" t="s">
        <v>1234</v>
      </c>
      <c r="M30" s="41"/>
      <c r="N30" s="41"/>
      <c r="O30" s="41"/>
      <c r="P30" s="41"/>
    </row>
    <row r="31" spans="1:16" s="5" customFormat="1" ht="13.15" customHeight="1" x14ac:dyDescent="0.25">
      <c r="A31" s="83">
        <v>23</v>
      </c>
      <c r="B31" s="90" t="s">
        <v>645</v>
      </c>
      <c r="C31" s="57" t="s">
        <v>1218</v>
      </c>
      <c r="D31" s="56" t="s">
        <v>342</v>
      </c>
      <c r="E31" s="58">
        <v>19</v>
      </c>
      <c r="F31" s="58">
        <v>29</v>
      </c>
      <c r="G31" s="58">
        <v>58</v>
      </c>
      <c r="H31" s="58">
        <v>19</v>
      </c>
      <c r="I31" s="58">
        <v>19</v>
      </c>
      <c r="J31" s="58">
        <v>144</v>
      </c>
      <c r="K31" s="114">
        <v>96</v>
      </c>
      <c r="L31" s="115" t="s">
        <v>1233</v>
      </c>
      <c r="M31" s="41"/>
      <c r="N31" s="41"/>
      <c r="O31" s="41"/>
      <c r="P31" s="41"/>
    </row>
    <row r="32" spans="1:16" s="5" customFormat="1" ht="13.15" customHeight="1" x14ac:dyDescent="0.25">
      <c r="A32" s="83">
        <v>24</v>
      </c>
      <c r="B32" s="90" t="s">
        <v>582</v>
      </c>
      <c r="C32" s="57" t="s">
        <v>1220</v>
      </c>
      <c r="D32" s="56" t="s">
        <v>342</v>
      </c>
      <c r="E32" s="58">
        <v>39</v>
      </c>
      <c r="F32" s="58">
        <v>29</v>
      </c>
      <c r="G32" s="58">
        <v>29</v>
      </c>
      <c r="H32" s="58">
        <v>39</v>
      </c>
      <c r="I32" s="58">
        <v>10</v>
      </c>
      <c r="J32" s="58">
        <v>146</v>
      </c>
      <c r="K32" s="114">
        <v>97.333333333333329</v>
      </c>
      <c r="L32" s="115" t="s">
        <v>1233</v>
      </c>
      <c r="M32" s="41"/>
      <c r="N32" s="41"/>
      <c r="O32" s="41"/>
      <c r="P32" s="41"/>
    </row>
    <row r="33" spans="1:16" s="5" customFormat="1" ht="13.15" customHeight="1" x14ac:dyDescent="0.25">
      <c r="A33" s="83">
        <v>25</v>
      </c>
      <c r="B33" s="90" t="s">
        <v>702</v>
      </c>
      <c r="C33" s="57" t="s">
        <v>1219</v>
      </c>
      <c r="D33" s="56" t="s">
        <v>96</v>
      </c>
      <c r="E33" s="58">
        <v>40</v>
      </c>
      <c r="F33" s="58">
        <v>29</v>
      </c>
      <c r="G33" s="58">
        <v>30</v>
      </c>
      <c r="H33" s="58">
        <v>38</v>
      </c>
      <c r="I33" s="58">
        <v>10</v>
      </c>
      <c r="J33" s="58">
        <v>147</v>
      </c>
      <c r="K33" s="114">
        <v>98</v>
      </c>
      <c r="L33" s="115" t="s">
        <v>1233</v>
      </c>
      <c r="M33" s="42"/>
      <c r="N33" s="42"/>
      <c r="O33" s="42"/>
      <c r="P33" s="42"/>
    </row>
    <row r="34" spans="1:16" s="5" customFormat="1" ht="13.15" customHeight="1" x14ac:dyDescent="0.25">
      <c r="A34" s="83">
        <v>26</v>
      </c>
      <c r="B34" s="92" t="s">
        <v>647</v>
      </c>
      <c r="C34" s="63" t="s">
        <v>1218</v>
      </c>
      <c r="D34" s="55" t="s">
        <v>106</v>
      </c>
      <c r="E34" s="64">
        <v>18</v>
      </c>
      <c r="F34" s="64">
        <v>28</v>
      </c>
      <c r="G34" s="64">
        <v>55</v>
      </c>
      <c r="H34" s="64">
        <v>16.5</v>
      </c>
      <c r="I34" s="64">
        <v>19</v>
      </c>
      <c r="J34" s="64">
        <v>136.5</v>
      </c>
      <c r="K34" s="112">
        <v>91</v>
      </c>
      <c r="L34" s="113" t="s">
        <v>1234</v>
      </c>
      <c r="M34" s="41"/>
      <c r="N34" s="41"/>
      <c r="O34" s="41"/>
      <c r="P34" s="41"/>
    </row>
    <row r="35" spans="1:16" s="5" customFormat="1" ht="13.15" customHeight="1" x14ac:dyDescent="0.25">
      <c r="A35" s="83">
        <v>27</v>
      </c>
      <c r="B35" s="90" t="s">
        <v>641</v>
      </c>
      <c r="C35" s="57" t="s">
        <v>1218</v>
      </c>
      <c r="D35" s="56" t="s">
        <v>117</v>
      </c>
      <c r="E35" s="58">
        <v>18</v>
      </c>
      <c r="F35" s="58">
        <v>27</v>
      </c>
      <c r="G35" s="58">
        <v>58</v>
      </c>
      <c r="H35" s="58">
        <v>19</v>
      </c>
      <c r="I35" s="58">
        <v>20</v>
      </c>
      <c r="J35" s="58">
        <v>142</v>
      </c>
      <c r="K35" s="114">
        <v>94.666666666666671</v>
      </c>
      <c r="L35" s="115" t="s">
        <v>1234</v>
      </c>
      <c r="M35" s="42"/>
      <c r="N35" s="42"/>
      <c r="O35" s="42"/>
      <c r="P35" s="42"/>
    </row>
    <row r="36" spans="1:16" s="5" customFormat="1" ht="13.15" customHeight="1" x14ac:dyDescent="0.25">
      <c r="A36" s="83">
        <v>28</v>
      </c>
      <c r="B36" s="90" t="s">
        <v>189</v>
      </c>
      <c r="C36" s="57" t="s">
        <v>1220</v>
      </c>
      <c r="D36" s="56" t="s">
        <v>97</v>
      </c>
      <c r="E36" s="58">
        <v>38</v>
      </c>
      <c r="F36" s="58">
        <v>29</v>
      </c>
      <c r="G36" s="58">
        <v>28</v>
      </c>
      <c r="H36" s="58">
        <v>37</v>
      </c>
      <c r="I36" s="58">
        <v>9</v>
      </c>
      <c r="J36" s="58">
        <v>141</v>
      </c>
      <c r="K36" s="114">
        <v>94</v>
      </c>
      <c r="L36" s="115" t="s">
        <v>1234</v>
      </c>
      <c r="M36" s="41"/>
      <c r="N36" s="41"/>
      <c r="O36" s="41"/>
      <c r="P36" s="41"/>
    </row>
    <row r="37" spans="1:16" s="5" customFormat="1" ht="13.15" customHeight="1" x14ac:dyDescent="0.25">
      <c r="A37" s="83">
        <v>29</v>
      </c>
      <c r="B37" s="91" t="s">
        <v>911</v>
      </c>
      <c r="C37" s="59" t="s">
        <v>1220</v>
      </c>
      <c r="D37" s="60" t="s">
        <v>129</v>
      </c>
      <c r="E37" s="124">
        <v>34.5</v>
      </c>
      <c r="F37" s="124">
        <v>27</v>
      </c>
      <c r="G37" s="124">
        <v>25.5</v>
      </c>
      <c r="H37" s="124">
        <v>36</v>
      </c>
      <c r="I37" s="124">
        <v>7.5</v>
      </c>
      <c r="J37" s="61">
        <v>130.5</v>
      </c>
      <c r="K37" s="116">
        <v>87</v>
      </c>
      <c r="L37" s="117" t="s">
        <v>1234</v>
      </c>
      <c r="M37" s="41"/>
      <c r="N37" s="41"/>
      <c r="O37" s="41"/>
      <c r="P37" s="41"/>
    </row>
    <row r="38" spans="1:16" s="5" customFormat="1" ht="13.15" customHeight="1" x14ac:dyDescent="0.25">
      <c r="A38" s="83">
        <v>30</v>
      </c>
      <c r="B38" s="90" t="s">
        <v>1289</v>
      </c>
      <c r="C38" s="57" t="s">
        <v>1220</v>
      </c>
      <c r="D38" s="56" t="s">
        <v>97</v>
      </c>
      <c r="E38" s="58">
        <v>39</v>
      </c>
      <c r="F38" s="58">
        <v>29</v>
      </c>
      <c r="G38" s="58">
        <v>28</v>
      </c>
      <c r="H38" s="58">
        <v>37</v>
      </c>
      <c r="I38" s="58">
        <v>9</v>
      </c>
      <c r="J38" s="58">
        <v>142</v>
      </c>
      <c r="K38" s="114">
        <v>94.666666666666671</v>
      </c>
      <c r="L38" s="115" t="s">
        <v>1234</v>
      </c>
      <c r="M38" s="42"/>
      <c r="N38" s="42"/>
      <c r="O38" s="42"/>
      <c r="P38" s="42"/>
    </row>
    <row r="39" spans="1:16" s="5" customFormat="1" ht="13.15" customHeight="1" x14ac:dyDescent="0.25">
      <c r="A39" s="83">
        <v>31</v>
      </c>
      <c r="B39" s="90" t="s">
        <v>193</v>
      </c>
      <c r="C39" s="57" t="s">
        <v>1218</v>
      </c>
      <c r="D39" s="56" t="s">
        <v>117</v>
      </c>
      <c r="E39" s="58">
        <v>18</v>
      </c>
      <c r="F39" s="58">
        <v>28</v>
      </c>
      <c r="G39" s="58">
        <v>46</v>
      </c>
      <c r="H39" s="58">
        <v>27</v>
      </c>
      <c r="I39" s="58">
        <v>20</v>
      </c>
      <c r="J39" s="58">
        <v>139</v>
      </c>
      <c r="K39" s="114">
        <v>92.666666666666671</v>
      </c>
      <c r="L39" s="115" t="s">
        <v>1234</v>
      </c>
      <c r="M39" s="41"/>
      <c r="N39" s="41"/>
      <c r="O39" s="41"/>
      <c r="P39" s="41"/>
    </row>
    <row r="40" spans="1:16" s="5" customFormat="1" ht="13.15" customHeight="1" x14ac:dyDescent="0.25">
      <c r="A40" s="83">
        <v>32</v>
      </c>
      <c r="B40" s="90" t="s">
        <v>195</v>
      </c>
      <c r="C40" s="57" t="s">
        <v>1218</v>
      </c>
      <c r="D40" s="56" t="s">
        <v>97</v>
      </c>
      <c r="E40" s="58">
        <v>20</v>
      </c>
      <c r="F40" s="58">
        <v>28</v>
      </c>
      <c r="G40" s="58">
        <v>59</v>
      </c>
      <c r="H40" s="58">
        <v>19</v>
      </c>
      <c r="I40" s="58">
        <v>19</v>
      </c>
      <c r="J40" s="58">
        <v>145</v>
      </c>
      <c r="K40" s="114">
        <v>96.666666666666671</v>
      </c>
      <c r="L40" s="115" t="s">
        <v>1233</v>
      </c>
      <c r="M40" s="42"/>
      <c r="N40" s="42"/>
      <c r="O40" s="42"/>
      <c r="P40" s="42"/>
    </row>
    <row r="41" spans="1:16" s="5" customFormat="1" ht="13.15" customHeight="1" x14ac:dyDescent="0.25">
      <c r="A41" s="83">
        <v>33</v>
      </c>
      <c r="B41" s="90" t="s">
        <v>1118</v>
      </c>
      <c r="C41" s="57" t="s">
        <v>1220</v>
      </c>
      <c r="D41" s="56" t="s">
        <v>267</v>
      </c>
      <c r="E41" s="58">
        <v>38</v>
      </c>
      <c r="F41" s="58">
        <v>29</v>
      </c>
      <c r="G41" s="58">
        <v>29</v>
      </c>
      <c r="H41" s="58">
        <v>37</v>
      </c>
      <c r="I41" s="58">
        <v>10</v>
      </c>
      <c r="J41" s="58">
        <v>143</v>
      </c>
      <c r="K41" s="114">
        <v>95.333333333333329</v>
      </c>
      <c r="L41" s="115" t="s">
        <v>1233</v>
      </c>
      <c r="M41" s="41"/>
      <c r="N41" s="41"/>
      <c r="O41" s="41"/>
      <c r="P41" s="41"/>
    </row>
    <row r="42" spans="1:16" s="5" customFormat="1" ht="13.15" customHeight="1" x14ac:dyDescent="0.25">
      <c r="A42" s="83">
        <v>34</v>
      </c>
      <c r="B42" s="90" t="s">
        <v>590</v>
      </c>
      <c r="C42" s="57" t="s">
        <v>1218</v>
      </c>
      <c r="D42" s="56" t="s">
        <v>12</v>
      </c>
      <c r="E42" s="58">
        <v>38</v>
      </c>
      <c r="F42" s="58">
        <v>30</v>
      </c>
      <c r="G42" s="58">
        <v>28</v>
      </c>
      <c r="H42" s="58">
        <v>38</v>
      </c>
      <c r="I42" s="58">
        <v>10</v>
      </c>
      <c r="J42" s="58">
        <v>144</v>
      </c>
      <c r="K42" s="114">
        <v>96</v>
      </c>
      <c r="L42" s="115" t="s">
        <v>1233</v>
      </c>
      <c r="M42" s="42"/>
      <c r="N42" s="42"/>
      <c r="O42" s="42"/>
      <c r="P42" s="42"/>
    </row>
    <row r="43" spans="1:16" s="5" customFormat="1" ht="13.15" customHeight="1" x14ac:dyDescent="0.25">
      <c r="A43" s="83">
        <v>35</v>
      </c>
      <c r="B43" s="90" t="s">
        <v>643</v>
      </c>
      <c r="C43" s="57" t="s">
        <v>1218</v>
      </c>
      <c r="D43" s="56" t="s">
        <v>117</v>
      </c>
      <c r="E43" s="58">
        <v>19</v>
      </c>
      <c r="F43" s="58">
        <v>28</v>
      </c>
      <c r="G43" s="58">
        <v>56</v>
      </c>
      <c r="H43" s="58">
        <v>19</v>
      </c>
      <c r="I43" s="58">
        <v>20</v>
      </c>
      <c r="J43" s="58">
        <v>142</v>
      </c>
      <c r="K43" s="114">
        <v>94.666666666666671</v>
      </c>
      <c r="L43" s="115" t="s">
        <v>1234</v>
      </c>
      <c r="M43" s="41"/>
      <c r="N43" s="41"/>
      <c r="O43" s="41"/>
      <c r="P43" s="41"/>
    </row>
    <row r="44" spans="1:16" s="5" customFormat="1" ht="13.15" customHeight="1" x14ac:dyDescent="0.25">
      <c r="A44" s="83">
        <v>36</v>
      </c>
      <c r="B44" s="90" t="s">
        <v>197</v>
      </c>
      <c r="C44" s="57" t="s">
        <v>1218</v>
      </c>
      <c r="D44" s="56" t="s">
        <v>97</v>
      </c>
      <c r="E44" s="58">
        <v>20</v>
      </c>
      <c r="F44" s="58">
        <v>28</v>
      </c>
      <c r="G44" s="58">
        <v>48</v>
      </c>
      <c r="H44" s="58">
        <v>29</v>
      </c>
      <c r="I44" s="58">
        <v>19</v>
      </c>
      <c r="J44" s="58">
        <v>144</v>
      </c>
      <c r="K44" s="114">
        <v>96</v>
      </c>
      <c r="L44" s="115" t="s">
        <v>1233</v>
      </c>
      <c r="M44" s="42"/>
      <c r="N44" s="42"/>
      <c r="O44" s="42"/>
      <c r="P44" s="42"/>
    </row>
    <row r="45" spans="1:16" s="5" customFormat="1" ht="13.15" customHeight="1" x14ac:dyDescent="0.25">
      <c r="A45" s="83">
        <v>37</v>
      </c>
      <c r="B45" s="90" t="s">
        <v>620</v>
      </c>
      <c r="C45" s="57" t="s">
        <v>1218</v>
      </c>
      <c r="D45" s="56" t="s">
        <v>1237</v>
      </c>
      <c r="E45" s="58">
        <v>19</v>
      </c>
      <c r="F45" s="58">
        <v>26.5</v>
      </c>
      <c r="G45" s="58">
        <v>45.5</v>
      </c>
      <c r="H45" s="58">
        <v>29</v>
      </c>
      <c r="I45" s="58">
        <v>20</v>
      </c>
      <c r="J45" s="58">
        <v>140</v>
      </c>
      <c r="K45" s="114">
        <v>93.333333333333329</v>
      </c>
      <c r="L45" s="115" t="s">
        <v>1234</v>
      </c>
      <c r="M45" s="41"/>
      <c r="N45" s="41"/>
      <c r="O45" s="41"/>
      <c r="P45" s="41"/>
    </row>
    <row r="46" spans="1:16" s="5" customFormat="1" ht="13.15" customHeight="1" x14ac:dyDescent="0.25">
      <c r="A46" s="83">
        <v>38</v>
      </c>
      <c r="B46" s="93">
        <v>110150246</v>
      </c>
      <c r="C46" s="63" t="s">
        <v>1218</v>
      </c>
      <c r="D46" s="55" t="s">
        <v>114</v>
      </c>
      <c r="E46" s="64">
        <v>19</v>
      </c>
      <c r="F46" s="64">
        <v>27</v>
      </c>
      <c r="G46" s="64">
        <v>60</v>
      </c>
      <c r="H46" s="64">
        <v>19</v>
      </c>
      <c r="I46" s="64">
        <v>20</v>
      </c>
      <c r="J46" s="64">
        <v>145</v>
      </c>
      <c r="K46" s="112">
        <v>96.67</v>
      </c>
      <c r="L46" s="113" t="s">
        <v>1233</v>
      </c>
      <c r="M46" s="42"/>
      <c r="N46" s="42"/>
      <c r="O46" s="42"/>
      <c r="P46" s="42"/>
    </row>
    <row r="47" spans="1:16" s="5" customFormat="1" ht="13.15" customHeight="1" x14ac:dyDescent="0.25">
      <c r="A47" s="83">
        <v>39</v>
      </c>
      <c r="B47" s="90" t="s">
        <v>205</v>
      </c>
      <c r="C47" s="57" t="s">
        <v>1218</v>
      </c>
      <c r="D47" s="56" t="s">
        <v>1235</v>
      </c>
      <c r="E47" s="58">
        <v>20</v>
      </c>
      <c r="F47" s="58">
        <v>28</v>
      </c>
      <c r="G47" s="58">
        <v>58</v>
      </c>
      <c r="H47" s="58">
        <v>19</v>
      </c>
      <c r="I47" s="58">
        <v>20</v>
      </c>
      <c r="J47" s="58">
        <v>145</v>
      </c>
      <c r="K47" s="114">
        <v>96.666666666666671</v>
      </c>
      <c r="L47" s="115" t="s">
        <v>1233</v>
      </c>
      <c r="M47" s="41"/>
      <c r="N47" s="41"/>
      <c r="O47" s="41"/>
      <c r="P47" s="41"/>
    </row>
    <row r="48" spans="1:16" s="5" customFormat="1" ht="13.15" customHeight="1" x14ac:dyDescent="0.25">
      <c r="A48" s="83">
        <v>40</v>
      </c>
      <c r="B48" s="93">
        <v>204020267</v>
      </c>
      <c r="C48" s="63" t="s">
        <v>1218</v>
      </c>
      <c r="D48" s="55" t="s">
        <v>114</v>
      </c>
      <c r="E48" s="64">
        <v>20</v>
      </c>
      <c r="F48" s="64">
        <v>30</v>
      </c>
      <c r="G48" s="64">
        <v>60</v>
      </c>
      <c r="H48" s="64">
        <v>20</v>
      </c>
      <c r="I48" s="64">
        <v>20</v>
      </c>
      <c r="J48" s="64">
        <v>150</v>
      </c>
      <c r="K48" s="112">
        <v>100</v>
      </c>
      <c r="L48" s="113" t="s">
        <v>1233</v>
      </c>
      <c r="M48" s="42"/>
      <c r="N48" s="42"/>
      <c r="O48" s="42"/>
      <c r="P48" s="42"/>
    </row>
    <row r="49" spans="1:16" s="5" customFormat="1" ht="13.15" customHeight="1" x14ac:dyDescent="0.25">
      <c r="A49" s="83">
        <v>41</v>
      </c>
      <c r="B49" s="92" t="s">
        <v>668</v>
      </c>
      <c r="C49" s="63" t="s">
        <v>1218</v>
      </c>
      <c r="D49" s="55" t="s">
        <v>106</v>
      </c>
      <c r="E49" s="64">
        <v>19</v>
      </c>
      <c r="F49" s="64">
        <v>29</v>
      </c>
      <c r="G49" s="64">
        <v>57</v>
      </c>
      <c r="H49" s="64">
        <v>19</v>
      </c>
      <c r="I49" s="64">
        <v>19</v>
      </c>
      <c r="J49" s="64">
        <v>143</v>
      </c>
      <c r="K49" s="112">
        <v>95.333333333333329</v>
      </c>
      <c r="L49" s="113" t="s">
        <v>1233</v>
      </c>
      <c r="M49" s="41"/>
      <c r="N49" s="41"/>
      <c r="O49" s="41"/>
      <c r="P49" s="41"/>
    </row>
    <row r="50" spans="1:16" s="5" customFormat="1" ht="13.15" customHeight="1" x14ac:dyDescent="0.25">
      <c r="A50" s="83">
        <v>42</v>
      </c>
      <c r="B50" s="90" t="s">
        <v>786</v>
      </c>
      <c r="C50" s="57" t="s">
        <v>1218</v>
      </c>
      <c r="D50" s="56" t="s">
        <v>12</v>
      </c>
      <c r="E50" s="58">
        <v>20</v>
      </c>
      <c r="F50" s="58">
        <v>29</v>
      </c>
      <c r="G50" s="58">
        <v>59</v>
      </c>
      <c r="H50" s="58">
        <v>19</v>
      </c>
      <c r="I50" s="58">
        <v>20</v>
      </c>
      <c r="J50" s="58">
        <v>147</v>
      </c>
      <c r="K50" s="114">
        <v>98</v>
      </c>
      <c r="L50" s="115" t="s">
        <v>1233</v>
      </c>
      <c r="M50" s="42"/>
      <c r="N50" s="42"/>
      <c r="O50" s="42"/>
      <c r="P50" s="42"/>
    </row>
    <row r="51" spans="1:16" s="5" customFormat="1" ht="13.15" customHeight="1" x14ac:dyDescent="0.25">
      <c r="A51" s="83">
        <v>43</v>
      </c>
      <c r="B51" s="91" t="s">
        <v>209</v>
      </c>
      <c r="C51" s="59" t="str">
        <f>VLOOKUP(B51,[1]Hoja2!$A$5:$I$417,9,FALSE)</f>
        <v>PROFESIONAL</v>
      </c>
      <c r="D51" s="60" t="str">
        <f>VLOOKUP(B51,[1]Hoja2!$A$5:$S$417,19,FALSE)</f>
        <v>AUDITORIA</v>
      </c>
      <c r="E51" s="124">
        <f>10+9</f>
        <v>19</v>
      </c>
      <c r="F51" s="124">
        <f>10+10+10</f>
        <v>30</v>
      </c>
      <c r="G51" s="124">
        <f>9+9+10+10+10+10</f>
        <v>58</v>
      </c>
      <c r="H51" s="124">
        <f>10+10</f>
        <v>20</v>
      </c>
      <c r="I51" s="124">
        <f>9+10</f>
        <v>19</v>
      </c>
      <c r="J51" s="61">
        <f>SUM(E51:I51)</f>
        <v>146</v>
      </c>
      <c r="K51" s="116">
        <f>+J51/1.5</f>
        <v>97.333333333333329</v>
      </c>
      <c r="L51" s="117" t="str">
        <f>IF(K51&gt;=95,"Excelente",IF(K51&gt;=85,"Muy Bueno",IF(K51&gt;=75,"Bueno",IF(K51&gt;=60,"Regular",IF(K51&gt;=35,"Deficiente","")))))</f>
        <v>Excelente</v>
      </c>
      <c r="M51" s="41"/>
      <c r="N51" s="41"/>
      <c r="O51" s="41"/>
      <c r="P51" s="41"/>
    </row>
    <row r="52" spans="1:16" s="5" customFormat="1" ht="13.15" customHeight="1" x14ac:dyDescent="0.25">
      <c r="A52" s="83">
        <v>44</v>
      </c>
      <c r="B52" s="90" t="s">
        <v>895</v>
      </c>
      <c r="C52" s="57" t="s">
        <v>1218</v>
      </c>
      <c r="D52" s="56" t="s">
        <v>897</v>
      </c>
      <c r="E52" s="58">
        <v>20</v>
      </c>
      <c r="F52" s="58">
        <v>28</v>
      </c>
      <c r="G52" s="58">
        <v>60</v>
      </c>
      <c r="H52" s="58">
        <v>20</v>
      </c>
      <c r="I52" s="58">
        <v>20</v>
      </c>
      <c r="J52" s="58">
        <v>148</v>
      </c>
      <c r="K52" s="114">
        <v>98.666666666666671</v>
      </c>
      <c r="L52" s="115" t="s">
        <v>1233</v>
      </c>
      <c r="M52" s="42"/>
      <c r="N52" s="42"/>
      <c r="O52" s="42"/>
      <c r="P52" s="42"/>
    </row>
    <row r="53" spans="1:16" s="5" customFormat="1" ht="13.15" customHeight="1" x14ac:dyDescent="0.25">
      <c r="A53" s="83">
        <v>46</v>
      </c>
      <c r="B53" s="90" t="s">
        <v>212</v>
      </c>
      <c r="C53" s="57" t="s">
        <v>1218</v>
      </c>
      <c r="D53" s="56" t="s">
        <v>96</v>
      </c>
      <c r="E53" s="58">
        <v>19</v>
      </c>
      <c r="F53" s="58">
        <v>28</v>
      </c>
      <c r="G53" s="58">
        <v>56</v>
      </c>
      <c r="H53" s="58">
        <v>19</v>
      </c>
      <c r="I53" s="58">
        <v>19</v>
      </c>
      <c r="J53" s="58">
        <v>141</v>
      </c>
      <c r="K53" s="114">
        <v>94</v>
      </c>
      <c r="L53" s="115" t="s">
        <v>1234</v>
      </c>
      <c r="M53" s="42"/>
      <c r="N53" s="42"/>
      <c r="O53" s="42"/>
      <c r="P53" s="42"/>
    </row>
    <row r="54" spans="1:16" s="5" customFormat="1" ht="13.15" customHeight="1" x14ac:dyDescent="0.25">
      <c r="A54" s="83">
        <v>47</v>
      </c>
      <c r="B54" s="89" t="s">
        <v>1243</v>
      </c>
      <c r="C54" s="59" t="s">
        <v>1244</v>
      </c>
      <c r="D54" s="60" t="s">
        <v>1242</v>
      </c>
      <c r="E54" s="124">
        <v>40</v>
      </c>
      <c r="F54" s="124">
        <v>28</v>
      </c>
      <c r="G54" s="124">
        <v>29</v>
      </c>
      <c r="H54" s="124">
        <v>39</v>
      </c>
      <c r="I54" s="124">
        <v>10</v>
      </c>
      <c r="J54" s="61">
        <f>SUM(E54:I54)</f>
        <v>146</v>
      </c>
      <c r="K54" s="116">
        <f>+J54/1.5</f>
        <v>97.333333333333329</v>
      </c>
      <c r="L54" s="117" t="str">
        <f>IF(K54&gt;=95,"Excelente",IF(K54&gt;=85,"Muy Bueno",IF(K54&gt;=75,"Bueno",IF(K54&gt;=60,"Regular",IF(K54&gt;=35,"Deficiente","")))))</f>
        <v>Excelente</v>
      </c>
      <c r="M54" s="41"/>
      <c r="N54" s="41"/>
      <c r="O54" s="41"/>
      <c r="P54" s="41"/>
    </row>
    <row r="55" spans="1:16" s="5" customFormat="1" ht="13.15" customHeight="1" x14ac:dyDescent="0.25">
      <c r="A55" s="83">
        <v>48</v>
      </c>
      <c r="B55" s="90" t="s">
        <v>1079</v>
      </c>
      <c r="C55" s="57" t="s">
        <v>1218</v>
      </c>
      <c r="D55" s="56" t="s">
        <v>117</v>
      </c>
      <c r="E55" s="58">
        <v>16.5</v>
      </c>
      <c r="F55" s="58">
        <v>24</v>
      </c>
      <c r="G55" s="58">
        <v>52</v>
      </c>
      <c r="H55" s="58">
        <v>19</v>
      </c>
      <c r="I55" s="58">
        <v>18</v>
      </c>
      <c r="J55" s="58">
        <v>129.5</v>
      </c>
      <c r="K55" s="114">
        <v>86.333333333333329</v>
      </c>
      <c r="L55" s="115" t="s">
        <v>1234</v>
      </c>
      <c r="M55" s="42"/>
      <c r="N55" s="42"/>
      <c r="O55" s="42"/>
      <c r="P55" s="42"/>
    </row>
    <row r="56" spans="1:16" s="5" customFormat="1" ht="13.15" customHeight="1" x14ac:dyDescent="0.25">
      <c r="A56" s="83">
        <v>49</v>
      </c>
      <c r="B56" s="93" t="s">
        <v>1013</v>
      </c>
      <c r="C56" s="63" t="s">
        <v>1277</v>
      </c>
      <c r="D56" s="55" t="s">
        <v>1319</v>
      </c>
      <c r="E56" s="64">
        <v>38</v>
      </c>
      <c r="F56" s="64">
        <v>29</v>
      </c>
      <c r="G56" s="64">
        <v>27</v>
      </c>
      <c r="H56" s="64">
        <v>38</v>
      </c>
      <c r="I56" s="64">
        <v>10</v>
      </c>
      <c r="J56" s="64">
        <v>142</v>
      </c>
      <c r="K56" s="112">
        <v>94.666666666666671</v>
      </c>
      <c r="L56" s="113" t="s">
        <v>1234</v>
      </c>
      <c r="M56" s="41"/>
      <c r="N56" s="41"/>
      <c r="O56" s="41"/>
      <c r="P56" s="41"/>
    </row>
    <row r="57" spans="1:16" s="5" customFormat="1" ht="13.15" customHeight="1" x14ac:dyDescent="0.25">
      <c r="A57" s="83">
        <v>50</v>
      </c>
      <c r="B57" s="90" t="s">
        <v>1003</v>
      </c>
      <c r="C57" s="57" t="s">
        <v>1220</v>
      </c>
      <c r="D57" s="56" t="s">
        <v>12</v>
      </c>
      <c r="E57" s="58">
        <v>37</v>
      </c>
      <c r="F57" s="58">
        <v>30</v>
      </c>
      <c r="G57" s="58">
        <v>28</v>
      </c>
      <c r="H57" s="58">
        <v>38</v>
      </c>
      <c r="I57" s="58">
        <v>9</v>
      </c>
      <c r="J57" s="58">
        <v>142</v>
      </c>
      <c r="K57" s="114">
        <v>94.666666666666671</v>
      </c>
      <c r="L57" s="115" t="s">
        <v>1234</v>
      </c>
      <c r="M57" s="42"/>
      <c r="N57" s="42"/>
      <c r="O57" s="42"/>
      <c r="P57" s="42"/>
    </row>
    <row r="58" spans="1:16" s="5" customFormat="1" ht="13.15" customHeight="1" x14ac:dyDescent="0.25">
      <c r="A58" s="83">
        <v>51</v>
      </c>
      <c r="B58" s="89" t="s">
        <v>1245</v>
      </c>
      <c r="C58" s="59" t="s">
        <v>1244</v>
      </c>
      <c r="D58" s="60" t="s">
        <v>1242</v>
      </c>
      <c r="E58" s="124">
        <v>39</v>
      </c>
      <c r="F58" s="124">
        <v>29</v>
      </c>
      <c r="G58" s="124">
        <v>30</v>
      </c>
      <c r="H58" s="124">
        <v>39</v>
      </c>
      <c r="I58" s="124">
        <v>10</v>
      </c>
      <c r="J58" s="61">
        <f>SUM(E58:I58)</f>
        <v>147</v>
      </c>
      <c r="K58" s="116">
        <f>+J58/1.5</f>
        <v>98</v>
      </c>
      <c r="L58" s="117" t="str">
        <f>IF(K58&gt;=95,"Excelente",IF(K58&gt;=85,"Muy Bueno",IF(K58&gt;=75,"Bueno",IF(K58&gt;=60,"Regular",IF(K58&gt;=35,"Deficiente","")))))</f>
        <v>Excelente</v>
      </c>
      <c r="M58" s="41"/>
      <c r="N58" s="41"/>
      <c r="O58" s="41"/>
      <c r="P58" s="41"/>
    </row>
    <row r="59" spans="1:16" s="5" customFormat="1" ht="13.15" customHeight="1" x14ac:dyDescent="0.25">
      <c r="A59" s="83">
        <v>52</v>
      </c>
      <c r="B59" s="90" t="s">
        <v>218</v>
      </c>
      <c r="C59" s="57" t="s">
        <v>1218</v>
      </c>
      <c r="D59" s="56" t="s">
        <v>1237</v>
      </c>
      <c r="E59" s="58">
        <v>20</v>
      </c>
      <c r="F59" s="58">
        <v>28</v>
      </c>
      <c r="G59" s="58">
        <v>59</v>
      </c>
      <c r="H59" s="58">
        <v>20</v>
      </c>
      <c r="I59" s="58">
        <v>20</v>
      </c>
      <c r="J59" s="58">
        <v>147</v>
      </c>
      <c r="K59" s="114">
        <v>98</v>
      </c>
      <c r="L59" s="115" t="s">
        <v>1233</v>
      </c>
      <c r="M59" s="42"/>
      <c r="N59" s="42"/>
      <c r="O59" s="42"/>
      <c r="P59" s="42"/>
    </row>
    <row r="60" spans="1:16" s="5" customFormat="1" ht="13.15" customHeight="1" x14ac:dyDescent="0.25">
      <c r="A60" s="83">
        <v>53</v>
      </c>
      <c r="B60" s="90" t="s">
        <v>1290</v>
      </c>
      <c r="C60" s="57" t="s">
        <v>1222</v>
      </c>
      <c r="D60" s="56" t="s">
        <v>97</v>
      </c>
      <c r="E60" s="58">
        <v>38</v>
      </c>
      <c r="F60" s="58">
        <v>29</v>
      </c>
      <c r="G60" s="58">
        <v>28</v>
      </c>
      <c r="H60" s="58">
        <v>37</v>
      </c>
      <c r="I60" s="58">
        <v>10</v>
      </c>
      <c r="J60" s="58">
        <v>142</v>
      </c>
      <c r="K60" s="114">
        <v>94.666666666666671</v>
      </c>
      <c r="L60" s="115" t="s">
        <v>1234</v>
      </c>
      <c r="M60" s="41"/>
      <c r="N60" s="41"/>
      <c r="O60" s="41"/>
      <c r="P60" s="41"/>
    </row>
    <row r="61" spans="1:16" s="5" customFormat="1" ht="13.15" customHeight="1" x14ac:dyDescent="0.25">
      <c r="A61" s="83">
        <v>54</v>
      </c>
      <c r="B61" s="90" t="s">
        <v>1005</v>
      </c>
      <c r="C61" s="57" t="s">
        <v>1311</v>
      </c>
      <c r="D61" s="56" t="s">
        <v>248</v>
      </c>
      <c r="E61" s="58">
        <v>37</v>
      </c>
      <c r="F61" s="58">
        <v>29</v>
      </c>
      <c r="G61" s="58">
        <v>29</v>
      </c>
      <c r="H61" s="58">
        <v>37.5</v>
      </c>
      <c r="I61" s="58">
        <v>10</v>
      </c>
      <c r="J61" s="58">
        <v>142.5</v>
      </c>
      <c r="K61" s="114">
        <v>95</v>
      </c>
      <c r="L61" s="115" t="s">
        <v>1233</v>
      </c>
      <c r="M61" s="42"/>
      <c r="N61" s="42"/>
      <c r="O61" s="42"/>
      <c r="P61" s="42"/>
    </row>
    <row r="62" spans="1:16" s="5" customFormat="1" ht="13.15" customHeight="1" x14ac:dyDescent="0.25">
      <c r="A62" s="83">
        <v>56</v>
      </c>
      <c r="B62" s="90" t="s">
        <v>704</v>
      </c>
      <c r="C62" s="57" t="s">
        <v>1218</v>
      </c>
      <c r="D62" s="56" t="s">
        <v>96</v>
      </c>
      <c r="E62" s="58">
        <v>20</v>
      </c>
      <c r="F62" s="58">
        <v>30</v>
      </c>
      <c r="G62" s="58">
        <v>60</v>
      </c>
      <c r="H62" s="58">
        <v>20</v>
      </c>
      <c r="I62" s="58">
        <v>20</v>
      </c>
      <c r="J62" s="58">
        <v>150</v>
      </c>
      <c r="K62" s="114">
        <v>100</v>
      </c>
      <c r="L62" s="115" t="s">
        <v>1233</v>
      </c>
      <c r="M62" s="42"/>
      <c r="N62" s="42"/>
      <c r="O62" s="42"/>
      <c r="P62" s="42"/>
    </row>
    <row r="63" spans="1:16" s="5" customFormat="1" ht="13.15" customHeight="1" x14ac:dyDescent="0.25">
      <c r="A63" s="83">
        <v>57</v>
      </c>
      <c r="B63" s="90" t="s">
        <v>1085</v>
      </c>
      <c r="C63" s="57" t="s">
        <v>1218</v>
      </c>
      <c r="D63" s="56" t="s">
        <v>96</v>
      </c>
      <c r="E63" s="58">
        <v>18</v>
      </c>
      <c r="F63" s="58">
        <v>27</v>
      </c>
      <c r="G63" s="58">
        <v>57</v>
      </c>
      <c r="H63" s="58">
        <v>18</v>
      </c>
      <c r="I63" s="58">
        <v>18</v>
      </c>
      <c r="J63" s="58">
        <v>138</v>
      </c>
      <c r="K63" s="114">
        <v>92</v>
      </c>
      <c r="L63" s="115" t="s">
        <v>1234</v>
      </c>
      <c r="M63" s="41"/>
      <c r="N63" s="41"/>
      <c r="O63" s="41"/>
      <c r="P63" s="41"/>
    </row>
    <row r="64" spans="1:16" s="5" customFormat="1" ht="13.15" customHeight="1" x14ac:dyDescent="0.25">
      <c r="A64" s="83">
        <v>58</v>
      </c>
      <c r="B64" s="90" t="s">
        <v>875</v>
      </c>
      <c r="C64" s="57" t="s">
        <v>1220</v>
      </c>
      <c r="D64" s="56" t="s">
        <v>97</v>
      </c>
      <c r="E64" s="58">
        <v>38</v>
      </c>
      <c r="F64" s="58">
        <v>30</v>
      </c>
      <c r="G64" s="58">
        <v>29</v>
      </c>
      <c r="H64" s="58">
        <v>39</v>
      </c>
      <c r="I64" s="58">
        <v>9</v>
      </c>
      <c r="J64" s="58">
        <v>145</v>
      </c>
      <c r="K64" s="114">
        <v>96.666666666666671</v>
      </c>
      <c r="L64" s="115" t="s">
        <v>1233</v>
      </c>
      <c r="M64" s="42"/>
      <c r="N64" s="42"/>
      <c r="O64" s="42"/>
      <c r="P64" s="42"/>
    </row>
    <row r="65" spans="1:16" s="5" customFormat="1" ht="13.15" customHeight="1" x14ac:dyDescent="0.25">
      <c r="A65" s="83">
        <v>59</v>
      </c>
      <c r="B65" s="90" t="s">
        <v>738</v>
      </c>
      <c r="C65" s="57" t="s">
        <v>1218</v>
      </c>
      <c r="D65" s="56" t="s">
        <v>342</v>
      </c>
      <c r="E65" s="58">
        <v>20</v>
      </c>
      <c r="F65" s="58">
        <v>29</v>
      </c>
      <c r="G65" s="58">
        <v>49</v>
      </c>
      <c r="H65" s="58">
        <v>29</v>
      </c>
      <c r="I65" s="58">
        <v>19</v>
      </c>
      <c r="J65" s="58">
        <v>146</v>
      </c>
      <c r="K65" s="114">
        <v>97.333333333333329</v>
      </c>
      <c r="L65" s="115" t="s">
        <v>1233</v>
      </c>
      <c r="M65" s="41"/>
      <c r="N65" s="41"/>
      <c r="O65" s="41"/>
      <c r="P65" s="41"/>
    </row>
    <row r="66" spans="1:16" s="5" customFormat="1" ht="13.15" customHeight="1" x14ac:dyDescent="0.25">
      <c r="A66" s="83">
        <v>60</v>
      </c>
      <c r="B66" s="91" t="s">
        <v>223</v>
      </c>
      <c r="C66" s="59" t="s">
        <v>1218</v>
      </c>
      <c r="D66" s="60" t="s">
        <v>121</v>
      </c>
      <c r="E66" s="124">
        <v>20</v>
      </c>
      <c r="F66" s="124">
        <v>29</v>
      </c>
      <c r="G66" s="124">
        <v>56</v>
      </c>
      <c r="H66" s="124">
        <v>19</v>
      </c>
      <c r="I66" s="124">
        <v>19</v>
      </c>
      <c r="J66" s="61">
        <v>143</v>
      </c>
      <c r="K66" s="116">
        <v>95.33</v>
      </c>
      <c r="L66" s="117" t="s">
        <v>1233</v>
      </c>
      <c r="M66" s="42"/>
      <c r="N66" s="42"/>
      <c r="O66" s="42"/>
      <c r="P66" s="42"/>
    </row>
    <row r="67" spans="1:16" s="5" customFormat="1" ht="13.15" customHeight="1" x14ac:dyDescent="0.25">
      <c r="A67" s="83">
        <v>61</v>
      </c>
      <c r="B67" s="91" t="s">
        <v>226</v>
      </c>
      <c r="C67" s="59" t="s">
        <v>1218</v>
      </c>
      <c r="D67" s="60" t="s">
        <v>114</v>
      </c>
      <c r="E67" s="124">
        <v>19</v>
      </c>
      <c r="F67" s="124">
        <v>29</v>
      </c>
      <c r="G67" s="124">
        <v>49</v>
      </c>
      <c r="H67" s="124">
        <v>29</v>
      </c>
      <c r="I67" s="124">
        <v>20</v>
      </c>
      <c r="J67" s="61">
        <v>146</v>
      </c>
      <c r="K67" s="116">
        <v>97.333333333333329</v>
      </c>
      <c r="L67" s="117" t="s">
        <v>1233</v>
      </c>
      <c r="M67" s="41"/>
      <c r="N67" s="41"/>
      <c r="O67" s="41"/>
      <c r="P67" s="41"/>
    </row>
    <row r="68" spans="1:16" s="5" customFormat="1" ht="13.15" customHeight="1" x14ac:dyDescent="0.25">
      <c r="A68" s="83">
        <v>62</v>
      </c>
      <c r="B68" s="90" t="s">
        <v>689</v>
      </c>
      <c r="C68" s="57" t="s">
        <v>1221</v>
      </c>
      <c r="D68" s="56" t="s">
        <v>851</v>
      </c>
      <c r="E68" s="58">
        <v>20</v>
      </c>
      <c r="F68" s="58">
        <v>29</v>
      </c>
      <c r="G68" s="58">
        <v>49</v>
      </c>
      <c r="H68" s="58">
        <v>29</v>
      </c>
      <c r="I68" s="58">
        <v>20</v>
      </c>
      <c r="J68" s="58">
        <v>147</v>
      </c>
      <c r="K68" s="114">
        <v>98</v>
      </c>
      <c r="L68" s="115" t="s">
        <v>1233</v>
      </c>
      <c r="M68" s="42"/>
      <c r="N68" s="42"/>
      <c r="O68" s="42"/>
      <c r="P68" s="42"/>
    </row>
    <row r="69" spans="1:16" s="5" customFormat="1" ht="13.15" customHeight="1" x14ac:dyDescent="0.25">
      <c r="A69" s="83">
        <v>63</v>
      </c>
      <c r="B69" s="90" t="s">
        <v>1291</v>
      </c>
      <c r="C69" s="57" t="s">
        <v>1220</v>
      </c>
      <c r="D69" s="56" t="s">
        <v>97</v>
      </c>
      <c r="E69" s="58">
        <v>37</v>
      </c>
      <c r="F69" s="58">
        <v>28</v>
      </c>
      <c r="G69" s="58">
        <v>28</v>
      </c>
      <c r="H69" s="58">
        <v>36</v>
      </c>
      <c r="I69" s="58">
        <v>9</v>
      </c>
      <c r="J69" s="58">
        <v>138</v>
      </c>
      <c r="K69" s="114">
        <v>92</v>
      </c>
      <c r="L69" s="115" t="s">
        <v>1234</v>
      </c>
      <c r="M69" s="41"/>
      <c r="N69" s="41"/>
      <c r="O69" s="41"/>
      <c r="P69" s="41"/>
    </row>
    <row r="70" spans="1:16" s="5" customFormat="1" ht="13.15" customHeight="1" x14ac:dyDescent="0.25">
      <c r="A70" s="83">
        <v>64</v>
      </c>
      <c r="B70" s="90" t="s">
        <v>872</v>
      </c>
      <c r="C70" s="57" t="s">
        <v>1218</v>
      </c>
      <c r="D70" s="56" t="s">
        <v>108</v>
      </c>
      <c r="E70" s="58">
        <v>20</v>
      </c>
      <c r="F70" s="58">
        <v>28</v>
      </c>
      <c r="G70" s="58">
        <v>60</v>
      </c>
      <c r="H70" s="58">
        <v>20</v>
      </c>
      <c r="I70" s="58">
        <v>20</v>
      </c>
      <c r="J70" s="58">
        <v>148</v>
      </c>
      <c r="K70" s="114">
        <v>98.666666666666671</v>
      </c>
      <c r="L70" s="115" t="s">
        <v>1233</v>
      </c>
      <c r="M70" s="42"/>
      <c r="N70" s="42"/>
      <c r="O70" s="42"/>
      <c r="P70" s="42"/>
    </row>
    <row r="71" spans="1:16" s="5" customFormat="1" ht="13.15" customHeight="1" x14ac:dyDescent="0.25">
      <c r="A71" s="83">
        <v>65</v>
      </c>
      <c r="B71" s="90" t="s">
        <v>228</v>
      </c>
      <c r="C71" s="57" t="s">
        <v>1218</v>
      </c>
      <c r="D71" s="56" t="s">
        <v>114</v>
      </c>
      <c r="E71" s="58">
        <v>19</v>
      </c>
      <c r="F71" s="58">
        <v>28</v>
      </c>
      <c r="G71" s="58">
        <v>57</v>
      </c>
      <c r="H71" s="58">
        <v>19</v>
      </c>
      <c r="I71" s="58">
        <v>19</v>
      </c>
      <c r="J71" s="58">
        <v>142</v>
      </c>
      <c r="K71" s="114">
        <v>94.666666666666671</v>
      </c>
      <c r="L71" s="115" t="s">
        <v>1234</v>
      </c>
      <c r="M71" s="41"/>
      <c r="N71" s="41"/>
      <c r="O71" s="41"/>
      <c r="P71" s="41"/>
    </row>
    <row r="72" spans="1:16" s="5" customFormat="1" ht="13.15" customHeight="1" x14ac:dyDescent="0.25">
      <c r="A72" s="83">
        <v>66</v>
      </c>
      <c r="B72" s="90" t="s">
        <v>1293</v>
      </c>
      <c r="C72" s="57" t="s">
        <v>1220</v>
      </c>
      <c r="D72" s="56" t="s">
        <v>97</v>
      </c>
      <c r="E72" s="58">
        <v>36</v>
      </c>
      <c r="F72" s="58">
        <v>28</v>
      </c>
      <c r="G72" s="58">
        <v>28</v>
      </c>
      <c r="H72" s="58">
        <v>38</v>
      </c>
      <c r="I72" s="58">
        <v>9</v>
      </c>
      <c r="J72" s="58">
        <v>139</v>
      </c>
      <c r="K72" s="114">
        <v>92.666666666666671</v>
      </c>
      <c r="L72" s="115" t="s">
        <v>1234</v>
      </c>
      <c r="M72" s="42"/>
      <c r="N72" s="42"/>
      <c r="O72" s="42"/>
      <c r="P72" s="42"/>
    </row>
    <row r="73" spans="1:16" s="5" customFormat="1" ht="13.15" customHeight="1" x14ac:dyDescent="0.25">
      <c r="A73" s="83">
        <v>67</v>
      </c>
      <c r="B73" s="90" t="s">
        <v>1292</v>
      </c>
      <c r="C73" s="57" t="s">
        <v>1218</v>
      </c>
      <c r="D73" s="56" t="s">
        <v>97</v>
      </c>
      <c r="E73" s="58">
        <v>20</v>
      </c>
      <c r="F73" s="58">
        <v>30</v>
      </c>
      <c r="G73" s="58">
        <v>58</v>
      </c>
      <c r="H73" s="58">
        <v>19</v>
      </c>
      <c r="I73" s="58">
        <v>20</v>
      </c>
      <c r="J73" s="58">
        <v>147</v>
      </c>
      <c r="K73" s="114">
        <v>98</v>
      </c>
      <c r="L73" s="115" t="s">
        <v>1233</v>
      </c>
      <c r="M73" s="41"/>
      <c r="N73" s="41"/>
      <c r="O73" s="41"/>
      <c r="P73" s="41"/>
    </row>
    <row r="74" spans="1:16" s="5" customFormat="1" ht="13.15" customHeight="1" x14ac:dyDescent="0.25">
      <c r="A74" s="83">
        <v>68</v>
      </c>
      <c r="B74" s="90" t="s">
        <v>671</v>
      </c>
      <c r="C74" s="57" t="s">
        <v>1239</v>
      </c>
      <c r="D74" s="56" t="s">
        <v>248</v>
      </c>
      <c r="E74" s="58">
        <v>20</v>
      </c>
      <c r="F74" s="58">
        <v>28</v>
      </c>
      <c r="G74" s="58">
        <v>56</v>
      </c>
      <c r="H74" s="58">
        <v>18</v>
      </c>
      <c r="I74" s="58">
        <v>19</v>
      </c>
      <c r="J74" s="58">
        <v>141</v>
      </c>
      <c r="K74" s="114">
        <v>94</v>
      </c>
      <c r="L74" s="115" t="s">
        <v>1234</v>
      </c>
      <c r="M74" s="42"/>
      <c r="N74" s="42"/>
      <c r="O74" s="42"/>
      <c r="P74" s="42"/>
    </row>
    <row r="75" spans="1:16" s="5" customFormat="1" ht="13.15" customHeight="1" x14ac:dyDescent="0.25">
      <c r="A75" s="83">
        <v>69</v>
      </c>
      <c r="B75" s="90" t="s">
        <v>650</v>
      </c>
      <c r="C75" s="57" t="s">
        <v>1218</v>
      </c>
      <c r="D75" s="56" t="s">
        <v>1235</v>
      </c>
      <c r="E75" s="58">
        <v>20</v>
      </c>
      <c r="F75" s="58">
        <v>29</v>
      </c>
      <c r="G75" s="58">
        <v>57</v>
      </c>
      <c r="H75" s="58">
        <v>19</v>
      </c>
      <c r="I75" s="58">
        <v>20</v>
      </c>
      <c r="J75" s="58">
        <v>145</v>
      </c>
      <c r="K75" s="114">
        <v>96.666666666666671</v>
      </c>
      <c r="L75" s="115" t="s">
        <v>1233</v>
      </c>
      <c r="M75" s="41"/>
      <c r="N75" s="41"/>
      <c r="O75" s="41"/>
      <c r="P75" s="41"/>
    </row>
    <row r="76" spans="1:16" s="5" customFormat="1" ht="13.15" customHeight="1" x14ac:dyDescent="0.25">
      <c r="A76" s="83">
        <v>70</v>
      </c>
      <c r="B76" s="89" t="s">
        <v>1247</v>
      </c>
      <c r="C76" s="59" t="s">
        <v>1244</v>
      </c>
      <c r="D76" s="60" t="s">
        <v>1242</v>
      </c>
      <c r="E76" s="124">
        <v>36</v>
      </c>
      <c r="F76" s="124">
        <v>27</v>
      </c>
      <c r="G76" s="124">
        <v>27</v>
      </c>
      <c r="H76" s="124">
        <v>36</v>
      </c>
      <c r="I76" s="124">
        <v>9</v>
      </c>
      <c r="J76" s="61">
        <f>SUM(E76:I76)</f>
        <v>135</v>
      </c>
      <c r="K76" s="116">
        <f>+J76/1.5</f>
        <v>90</v>
      </c>
      <c r="L76" s="117" t="str">
        <f>IF(K76&gt;=95,"Excelente",IF(K76&gt;=85,"Muy Bueno",IF(K76&gt;=75,"Bueno",IF(K76&gt;=60,"Regular",IF(K76&gt;=35,"Deficiente","")))))</f>
        <v>Muy Bueno</v>
      </c>
      <c r="M76" s="42"/>
      <c r="N76" s="42"/>
      <c r="O76" s="42"/>
      <c r="P76" s="42"/>
    </row>
    <row r="77" spans="1:16" s="5" customFormat="1" ht="13.15" customHeight="1" x14ac:dyDescent="0.25">
      <c r="A77" s="83">
        <v>71</v>
      </c>
      <c r="B77" s="89" t="s">
        <v>1248</v>
      </c>
      <c r="C77" s="59" t="s">
        <v>1244</v>
      </c>
      <c r="D77" s="60" t="s">
        <v>1242</v>
      </c>
      <c r="E77" s="124">
        <v>39</v>
      </c>
      <c r="F77" s="124">
        <v>28</v>
      </c>
      <c r="G77" s="124">
        <v>29</v>
      </c>
      <c r="H77" s="124">
        <v>39</v>
      </c>
      <c r="I77" s="124">
        <v>10</v>
      </c>
      <c r="J77" s="61">
        <f>SUM(E77:I77)</f>
        <v>145</v>
      </c>
      <c r="K77" s="116">
        <f>+J77/1.5</f>
        <v>96.666666666666671</v>
      </c>
      <c r="L77" s="117" t="str">
        <f>IF(K77&gt;=95,"Excelente",IF(K77&gt;=85,"Muy Bueno",IF(K77&gt;=75,"Bueno",IF(K77&gt;=60,"Regular",IF(K77&gt;=35,"Deficiente","")))))</f>
        <v>Excelente</v>
      </c>
      <c r="M77" s="41"/>
      <c r="N77" s="41"/>
      <c r="O77" s="41"/>
      <c r="P77" s="41"/>
    </row>
    <row r="78" spans="1:16" s="5" customFormat="1" ht="13.15" customHeight="1" x14ac:dyDescent="0.25">
      <c r="A78" s="83">
        <v>72</v>
      </c>
      <c r="B78" s="90" t="s">
        <v>235</v>
      </c>
      <c r="C78" s="57" t="s">
        <v>1222</v>
      </c>
      <c r="D78" s="56" t="s">
        <v>267</v>
      </c>
      <c r="E78" s="58">
        <v>40</v>
      </c>
      <c r="F78" s="58">
        <v>29</v>
      </c>
      <c r="G78" s="58">
        <v>30</v>
      </c>
      <c r="H78" s="58">
        <v>39</v>
      </c>
      <c r="I78" s="58">
        <v>10</v>
      </c>
      <c r="J78" s="58">
        <v>148</v>
      </c>
      <c r="K78" s="114">
        <v>98.666666666666671</v>
      </c>
      <c r="L78" s="115" t="s">
        <v>1233</v>
      </c>
      <c r="M78" s="42"/>
      <c r="N78" s="42"/>
      <c r="O78" s="42"/>
      <c r="P78" s="42"/>
    </row>
    <row r="79" spans="1:16" s="5" customFormat="1" ht="13.15" customHeight="1" x14ac:dyDescent="0.25">
      <c r="A79" s="83">
        <v>73</v>
      </c>
      <c r="B79" s="90" t="s">
        <v>237</v>
      </c>
      <c r="C79" s="57" t="s">
        <v>1218</v>
      </c>
      <c r="D79" s="56" t="s">
        <v>97</v>
      </c>
      <c r="E79" s="58">
        <v>19</v>
      </c>
      <c r="F79" s="58">
        <v>29</v>
      </c>
      <c r="G79" s="58">
        <v>48</v>
      </c>
      <c r="H79" s="58">
        <v>28</v>
      </c>
      <c r="I79" s="58">
        <v>19</v>
      </c>
      <c r="J79" s="58">
        <v>143</v>
      </c>
      <c r="K79" s="114">
        <v>95.333333333333329</v>
      </c>
      <c r="L79" s="115" t="s">
        <v>1233</v>
      </c>
      <c r="M79" s="41"/>
      <c r="N79" s="41"/>
      <c r="O79" s="41"/>
      <c r="P79" s="41"/>
    </row>
    <row r="80" spans="1:16" s="5" customFormat="1" ht="13.15" customHeight="1" x14ac:dyDescent="0.25">
      <c r="A80" s="83">
        <v>74</v>
      </c>
      <c r="B80" s="90">
        <v>105170811</v>
      </c>
      <c r="C80" s="57" t="s">
        <v>1218</v>
      </c>
      <c r="D80" s="56" t="s">
        <v>1281</v>
      </c>
      <c r="E80" s="58">
        <v>18</v>
      </c>
      <c r="F80" s="58">
        <v>24</v>
      </c>
      <c r="G80" s="58">
        <v>52.5</v>
      </c>
      <c r="H80" s="58">
        <v>16.5</v>
      </c>
      <c r="I80" s="58">
        <v>16.5</v>
      </c>
      <c r="J80" s="58">
        <v>127.5</v>
      </c>
      <c r="K80" s="114">
        <v>85</v>
      </c>
      <c r="L80" s="115" t="s">
        <v>1234</v>
      </c>
      <c r="M80" s="42"/>
      <c r="N80" s="42"/>
      <c r="O80" s="42"/>
      <c r="P80" s="42"/>
    </row>
    <row r="81" spans="1:16" s="5" customFormat="1" ht="13.15" customHeight="1" x14ac:dyDescent="0.25">
      <c r="A81" s="83">
        <v>75</v>
      </c>
      <c r="B81" s="90" t="s">
        <v>1123</v>
      </c>
      <c r="C81" s="57" t="s">
        <v>1218</v>
      </c>
      <c r="D81" s="56" t="s">
        <v>97</v>
      </c>
      <c r="E81" s="58">
        <v>20</v>
      </c>
      <c r="F81" s="58">
        <v>29</v>
      </c>
      <c r="G81" s="58">
        <v>60</v>
      </c>
      <c r="H81" s="58">
        <v>18</v>
      </c>
      <c r="I81" s="58">
        <v>18</v>
      </c>
      <c r="J81" s="58">
        <v>145</v>
      </c>
      <c r="K81" s="114">
        <v>96.666666666666671</v>
      </c>
      <c r="L81" s="115" t="s">
        <v>1233</v>
      </c>
      <c r="M81" s="41"/>
      <c r="N81" s="41"/>
      <c r="O81" s="41"/>
      <c r="P81" s="41"/>
    </row>
    <row r="82" spans="1:16" s="5" customFormat="1" ht="13.15" customHeight="1" x14ac:dyDescent="0.25">
      <c r="A82" s="83">
        <v>76</v>
      </c>
      <c r="B82" s="90" t="s">
        <v>1294</v>
      </c>
      <c r="C82" s="57" t="s">
        <v>1222</v>
      </c>
      <c r="D82" s="56" t="s">
        <v>97</v>
      </c>
      <c r="E82" s="58">
        <v>38</v>
      </c>
      <c r="F82" s="58">
        <v>27</v>
      </c>
      <c r="G82" s="58">
        <v>27</v>
      </c>
      <c r="H82" s="58">
        <v>37</v>
      </c>
      <c r="I82" s="58">
        <v>9</v>
      </c>
      <c r="J82" s="58">
        <v>138</v>
      </c>
      <c r="K82" s="114">
        <v>92</v>
      </c>
      <c r="L82" s="115" t="s">
        <v>1234</v>
      </c>
      <c r="M82" s="42"/>
      <c r="N82" s="42"/>
      <c r="O82" s="42"/>
      <c r="P82" s="42"/>
    </row>
    <row r="83" spans="1:16" s="5" customFormat="1" ht="13.15" customHeight="1" x14ac:dyDescent="0.25">
      <c r="A83" s="83">
        <v>77</v>
      </c>
      <c r="B83" s="94" t="s">
        <v>241</v>
      </c>
      <c r="C83" s="59" t="str">
        <f>VLOOKUP(B83,Tabla1[#All],4,FALSE)</f>
        <v>Profesional</v>
      </c>
      <c r="D83" s="60" t="str">
        <f>VLOOKUP(B83,Tabla1[#All],11,FALSE)</f>
        <v>COMUNICACIÓN E IMAGEN</v>
      </c>
      <c r="E83" s="124">
        <v>39</v>
      </c>
      <c r="F83" s="124">
        <v>28</v>
      </c>
      <c r="G83" s="124">
        <v>30</v>
      </c>
      <c r="H83" s="124">
        <v>40</v>
      </c>
      <c r="I83" s="124">
        <v>10</v>
      </c>
      <c r="J83" s="61">
        <f>SUM(E83:I83)</f>
        <v>147</v>
      </c>
      <c r="K83" s="116">
        <f>+J83/1.5</f>
        <v>98</v>
      </c>
      <c r="L83" s="117" t="str">
        <f>IF(K83&gt;=95,"Excelente",IF(K83&gt;=85,"Muy Bueno",IF(K83&gt;=75,"Bueno",IF(K83&gt;=60,"Regular",IF(K83&gt;=35,"Deficiente","")))))</f>
        <v>Excelente</v>
      </c>
      <c r="M83" s="41"/>
      <c r="N83" s="41"/>
      <c r="O83" s="41"/>
      <c r="P83" s="41"/>
    </row>
    <row r="84" spans="1:16" s="5" customFormat="1" ht="13.15" customHeight="1" x14ac:dyDescent="0.25">
      <c r="A84" s="83">
        <v>78</v>
      </c>
      <c r="B84" s="90" t="s">
        <v>900</v>
      </c>
      <c r="C84" s="57" t="s">
        <v>1218</v>
      </c>
      <c r="D84" s="56" t="s">
        <v>10</v>
      </c>
      <c r="E84" s="58">
        <v>18</v>
      </c>
      <c r="F84" s="58">
        <v>29</v>
      </c>
      <c r="G84" s="58">
        <v>48</v>
      </c>
      <c r="H84" s="58">
        <v>29</v>
      </c>
      <c r="I84" s="58">
        <v>20</v>
      </c>
      <c r="J84" s="58">
        <v>144</v>
      </c>
      <c r="K84" s="114">
        <v>96</v>
      </c>
      <c r="L84" s="115" t="s">
        <v>1233</v>
      </c>
      <c r="M84" s="42"/>
      <c r="N84" s="42"/>
      <c r="O84" s="42"/>
      <c r="P84" s="42"/>
    </row>
    <row r="85" spans="1:16" s="5" customFormat="1" ht="13.15" customHeight="1" x14ac:dyDescent="0.25">
      <c r="A85" s="83">
        <v>79</v>
      </c>
      <c r="B85" s="90" t="s">
        <v>243</v>
      </c>
      <c r="C85" s="57" t="s">
        <v>1218</v>
      </c>
      <c r="D85" s="56" t="s">
        <v>248</v>
      </c>
      <c r="E85" s="58">
        <v>19</v>
      </c>
      <c r="F85" s="58">
        <v>30</v>
      </c>
      <c r="G85" s="58">
        <v>46</v>
      </c>
      <c r="H85" s="58">
        <v>29</v>
      </c>
      <c r="I85" s="58">
        <v>20</v>
      </c>
      <c r="J85" s="58">
        <v>144</v>
      </c>
      <c r="K85" s="114">
        <v>96</v>
      </c>
      <c r="L85" s="115" t="s">
        <v>1233</v>
      </c>
      <c r="M85" s="41"/>
      <c r="N85" s="41"/>
      <c r="O85" s="41"/>
      <c r="P85" s="41"/>
    </row>
    <row r="86" spans="1:16" s="5" customFormat="1" ht="13.15" customHeight="1" x14ac:dyDescent="0.25">
      <c r="A86" s="83">
        <v>80</v>
      </c>
      <c r="B86" s="91" t="s">
        <v>249</v>
      </c>
      <c r="C86" s="59" t="s">
        <v>1218</v>
      </c>
      <c r="D86" s="60" t="s">
        <v>121</v>
      </c>
      <c r="E86" s="124">
        <v>18</v>
      </c>
      <c r="F86" s="124">
        <v>29</v>
      </c>
      <c r="G86" s="124">
        <v>57</v>
      </c>
      <c r="H86" s="124">
        <v>18</v>
      </c>
      <c r="I86" s="124">
        <v>20</v>
      </c>
      <c r="J86" s="61">
        <v>142</v>
      </c>
      <c r="K86" s="116">
        <v>94.67</v>
      </c>
      <c r="L86" s="117" t="s">
        <v>1234</v>
      </c>
      <c r="M86" s="42"/>
      <c r="N86" s="42"/>
      <c r="O86" s="42"/>
      <c r="P86" s="42"/>
    </row>
    <row r="87" spans="1:16" s="5" customFormat="1" ht="13.15" customHeight="1" x14ac:dyDescent="0.25">
      <c r="A87" s="83">
        <v>81</v>
      </c>
      <c r="B87" s="90" t="s">
        <v>921</v>
      </c>
      <c r="C87" s="57" t="s">
        <v>1222</v>
      </c>
      <c r="D87" s="56" t="s">
        <v>96</v>
      </c>
      <c r="E87" s="58">
        <v>38</v>
      </c>
      <c r="F87" s="58">
        <v>29</v>
      </c>
      <c r="G87" s="58">
        <v>28</v>
      </c>
      <c r="H87" s="58">
        <v>37</v>
      </c>
      <c r="I87" s="58">
        <v>10</v>
      </c>
      <c r="J87" s="58">
        <v>142</v>
      </c>
      <c r="K87" s="114">
        <v>94.666666666666671</v>
      </c>
      <c r="L87" s="115" t="s">
        <v>1234</v>
      </c>
      <c r="M87" s="41"/>
      <c r="N87" s="41"/>
      <c r="O87" s="41"/>
      <c r="P87" s="41"/>
    </row>
    <row r="88" spans="1:16" s="5" customFormat="1" ht="13.15" customHeight="1" x14ac:dyDescent="0.25">
      <c r="A88" s="83">
        <v>82</v>
      </c>
      <c r="B88" s="90" t="s">
        <v>1034</v>
      </c>
      <c r="C88" s="57" t="s">
        <v>1218</v>
      </c>
      <c r="D88" s="56" t="s">
        <v>111</v>
      </c>
      <c r="E88" s="58">
        <v>20</v>
      </c>
      <c r="F88" s="58">
        <v>30</v>
      </c>
      <c r="G88" s="58">
        <v>60</v>
      </c>
      <c r="H88" s="58">
        <v>20</v>
      </c>
      <c r="I88" s="58">
        <v>20</v>
      </c>
      <c r="J88" s="58">
        <v>150</v>
      </c>
      <c r="K88" s="114">
        <v>100</v>
      </c>
      <c r="L88" s="115" t="s">
        <v>1233</v>
      </c>
      <c r="M88" s="42"/>
      <c r="N88" s="42"/>
      <c r="O88" s="42"/>
      <c r="P88" s="42"/>
    </row>
    <row r="89" spans="1:16" s="5" customFormat="1" ht="13.15" customHeight="1" x14ac:dyDescent="0.25">
      <c r="A89" s="83">
        <v>83</v>
      </c>
      <c r="B89" s="90" t="s">
        <v>1295</v>
      </c>
      <c r="C89" s="57" t="s">
        <v>1220</v>
      </c>
      <c r="D89" s="56" t="s">
        <v>97</v>
      </c>
      <c r="E89" s="58">
        <v>39</v>
      </c>
      <c r="F89" s="58">
        <v>30</v>
      </c>
      <c r="G89" s="58">
        <v>27</v>
      </c>
      <c r="H89" s="58">
        <v>37</v>
      </c>
      <c r="I89" s="58">
        <v>9</v>
      </c>
      <c r="J89" s="58">
        <v>142</v>
      </c>
      <c r="K89" s="114">
        <v>94.666666666666671</v>
      </c>
      <c r="L89" s="115" t="s">
        <v>1234</v>
      </c>
      <c r="M89" s="41"/>
      <c r="N89" s="41"/>
      <c r="O89" s="41"/>
      <c r="P89" s="41"/>
    </row>
    <row r="90" spans="1:16" s="5" customFormat="1" ht="13.15" customHeight="1" x14ac:dyDescent="0.25">
      <c r="A90" s="83">
        <v>84</v>
      </c>
      <c r="B90" s="90" t="s">
        <v>1296</v>
      </c>
      <c r="C90" s="57" t="s">
        <v>1220</v>
      </c>
      <c r="D90" s="56" t="s">
        <v>97</v>
      </c>
      <c r="E90" s="58">
        <v>39</v>
      </c>
      <c r="F90" s="58">
        <v>30</v>
      </c>
      <c r="G90" s="58">
        <v>29</v>
      </c>
      <c r="H90" s="58">
        <v>38</v>
      </c>
      <c r="I90" s="58">
        <v>9</v>
      </c>
      <c r="J90" s="58">
        <v>145</v>
      </c>
      <c r="K90" s="114">
        <v>96.666666666666671</v>
      </c>
      <c r="L90" s="115" t="s">
        <v>1233</v>
      </c>
      <c r="M90" s="42"/>
      <c r="N90" s="42"/>
      <c r="O90" s="42"/>
      <c r="P90" s="42"/>
    </row>
    <row r="91" spans="1:16" s="5" customFormat="1" ht="13.15" customHeight="1" x14ac:dyDescent="0.25">
      <c r="A91" s="83">
        <v>85</v>
      </c>
      <c r="B91" s="91" t="s">
        <v>252</v>
      </c>
      <c r="C91" s="59" t="s">
        <v>1218</v>
      </c>
      <c r="D91" s="60" t="s">
        <v>12</v>
      </c>
      <c r="E91" s="124">
        <v>20</v>
      </c>
      <c r="F91" s="124">
        <v>25.5</v>
      </c>
      <c r="G91" s="124">
        <v>57</v>
      </c>
      <c r="H91" s="124">
        <v>20</v>
      </c>
      <c r="I91" s="124">
        <v>19</v>
      </c>
      <c r="J91" s="61">
        <v>141.5</v>
      </c>
      <c r="K91" s="116">
        <v>94.333333333333329</v>
      </c>
      <c r="L91" s="117" t="s">
        <v>1234</v>
      </c>
      <c r="M91" s="41"/>
      <c r="N91" s="41"/>
      <c r="O91" s="41"/>
      <c r="P91" s="41"/>
    </row>
    <row r="92" spans="1:16" s="5" customFormat="1" ht="13.15" customHeight="1" x14ac:dyDescent="0.25">
      <c r="A92" s="83">
        <v>86</v>
      </c>
      <c r="B92" s="89" t="s">
        <v>1246</v>
      </c>
      <c r="C92" s="59" t="s">
        <v>1244</v>
      </c>
      <c r="D92" s="60" t="s">
        <v>1242</v>
      </c>
      <c r="E92" s="124">
        <v>40</v>
      </c>
      <c r="F92" s="124">
        <v>28</v>
      </c>
      <c r="G92" s="124">
        <v>28</v>
      </c>
      <c r="H92" s="124">
        <v>38</v>
      </c>
      <c r="I92" s="124">
        <v>10</v>
      </c>
      <c r="J92" s="61">
        <f>SUM(E92:I92)</f>
        <v>144</v>
      </c>
      <c r="K92" s="116">
        <f>+J92/1.5</f>
        <v>96</v>
      </c>
      <c r="L92" s="117" t="str">
        <f>IF(K92&gt;=95,"Excelente",IF(K92&gt;=85,"Muy Bueno",IF(K92&gt;=75,"Bueno",IF(K92&gt;=60,"Regular",IF(K92&gt;=35,"Deficiente","")))))</f>
        <v>Excelente</v>
      </c>
      <c r="M92" s="42"/>
      <c r="N92" s="42"/>
      <c r="O92" s="42"/>
      <c r="P92" s="42"/>
    </row>
    <row r="93" spans="1:16" s="5" customFormat="1" ht="13.15" customHeight="1" x14ac:dyDescent="0.25">
      <c r="A93" s="83">
        <v>87</v>
      </c>
      <c r="B93" s="90" t="s">
        <v>1027</v>
      </c>
      <c r="C93" s="57" t="s">
        <v>1239</v>
      </c>
      <c r="D93" s="56" t="s">
        <v>851</v>
      </c>
      <c r="E93" s="58">
        <v>18</v>
      </c>
      <c r="F93" s="58">
        <v>27</v>
      </c>
      <c r="G93" s="58">
        <v>57</v>
      </c>
      <c r="H93" s="58">
        <v>19</v>
      </c>
      <c r="I93" s="58">
        <v>20</v>
      </c>
      <c r="J93" s="58">
        <v>141</v>
      </c>
      <c r="K93" s="114">
        <v>94</v>
      </c>
      <c r="L93" s="115" t="s">
        <v>1234</v>
      </c>
      <c r="M93" s="41"/>
      <c r="N93" s="41"/>
      <c r="O93" s="41"/>
      <c r="P93" s="41"/>
    </row>
    <row r="94" spans="1:16" s="5" customFormat="1" ht="13.15" customHeight="1" x14ac:dyDescent="0.25">
      <c r="A94" s="83">
        <v>88</v>
      </c>
      <c r="B94" s="90" t="s">
        <v>879</v>
      </c>
      <c r="C94" s="57" t="s">
        <v>1239</v>
      </c>
      <c r="D94" s="56" t="s">
        <v>851</v>
      </c>
      <c r="E94" s="58">
        <v>19</v>
      </c>
      <c r="F94" s="58">
        <v>28</v>
      </c>
      <c r="G94" s="58">
        <v>57</v>
      </c>
      <c r="H94" s="58">
        <v>18</v>
      </c>
      <c r="I94" s="58">
        <v>20</v>
      </c>
      <c r="J94" s="58">
        <v>142</v>
      </c>
      <c r="K94" s="114">
        <v>94.666666666666671</v>
      </c>
      <c r="L94" s="115" t="s">
        <v>1234</v>
      </c>
      <c r="M94" s="41"/>
      <c r="N94" s="41"/>
      <c r="O94" s="41"/>
      <c r="P94" s="41"/>
    </row>
    <row r="95" spans="1:16" s="5" customFormat="1" ht="13.15" customHeight="1" x14ac:dyDescent="0.25">
      <c r="A95" s="83">
        <v>89</v>
      </c>
      <c r="B95" s="90" t="s">
        <v>254</v>
      </c>
      <c r="C95" s="57" t="s">
        <v>1218</v>
      </c>
      <c r="D95" s="56" t="s">
        <v>111</v>
      </c>
      <c r="E95" s="58">
        <v>19</v>
      </c>
      <c r="F95" s="58">
        <v>29</v>
      </c>
      <c r="G95" s="58">
        <v>60</v>
      </c>
      <c r="H95" s="58">
        <v>18</v>
      </c>
      <c r="I95" s="58">
        <v>20</v>
      </c>
      <c r="J95" s="58">
        <v>146</v>
      </c>
      <c r="K95" s="114">
        <v>97.333333333333329</v>
      </c>
      <c r="L95" s="115" t="s">
        <v>1233</v>
      </c>
      <c r="M95" s="41"/>
      <c r="N95" s="41"/>
      <c r="O95" s="41"/>
      <c r="P95" s="41"/>
    </row>
    <row r="96" spans="1:16" s="5" customFormat="1" ht="13.15" customHeight="1" x14ac:dyDescent="0.25">
      <c r="A96" s="83">
        <v>90</v>
      </c>
      <c r="B96" s="90" t="s">
        <v>256</v>
      </c>
      <c r="C96" s="57" t="s">
        <v>1218</v>
      </c>
      <c r="D96" s="56" t="s">
        <v>342</v>
      </c>
      <c r="E96" s="58">
        <v>20</v>
      </c>
      <c r="F96" s="58">
        <v>30</v>
      </c>
      <c r="G96" s="58">
        <v>60</v>
      </c>
      <c r="H96" s="58">
        <v>20</v>
      </c>
      <c r="I96" s="58">
        <v>20</v>
      </c>
      <c r="J96" s="58">
        <v>150</v>
      </c>
      <c r="K96" s="114">
        <v>100</v>
      </c>
      <c r="L96" s="115" t="s">
        <v>1233</v>
      </c>
      <c r="M96" s="42"/>
      <c r="N96" s="42"/>
      <c r="O96" s="42"/>
      <c r="P96" s="42"/>
    </row>
    <row r="97" spans="1:16" s="5" customFormat="1" ht="13.15" customHeight="1" x14ac:dyDescent="0.25">
      <c r="A97" s="83">
        <v>91</v>
      </c>
      <c r="B97" s="91" t="s">
        <v>259</v>
      </c>
      <c r="C97" s="59" t="s">
        <v>1218</v>
      </c>
      <c r="D97" s="60" t="s">
        <v>121</v>
      </c>
      <c r="E97" s="124">
        <v>19</v>
      </c>
      <c r="F97" s="124">
        <v>29</v>
      </c>
      <c r="G97" s="124">
        <v>56</v>
      </c>
      <c r="H97" s="124">
        <v>19</v>
      </c>
      <c r="I97" s="124">
        <v>19</v>
      </c>
      <c r="J97" s="61">
        <v>142</v>
      </c>
      <c r="K97" s="116">
        <v>94.67</v>
      </c>
      <c r="L97" s="117" t="s">
        <v>1234</v>
      </c>
      <c r="M97" s="41"/>
      <c r="N97" s="41"/>
      <c r="O97" s="41"/>
      <c r="P97" s="41"/>
    </row>
    <row r="98" spans="1:16" s="5" customFormat="1" ht="13.15" customHeight="1" x14ac:dyDescent="0.25">
      <c r="A98" s="83">
        <v>92</v>
      </c>
      <c r="B98" s="93">
        <v>107080218</v>
      </c>
      <c r="C98" s="63" t="s">
        <v>1308</v>
      </c>
      <c r="D98" s="55" t="s">
        <v>1307</v>
      </c>
      <c r="E98" s="64">
        <v>20</v>
      </c>
      <c r="F98" s="64">
        <v>30</v>
      </c>
      <c r="G98" s="64">
        <v>58</v>
      </c>
      <c r="H98" s="64">
        <v>20</v>
      </c>
      <c r="I98" s="64">
        <v>20</v>
      </c>
      <c r="J98" s="64">
        <f>E98+F98+G98+H98+I98</f>
        <v>148</v>
      </c>
      <c r="K98" s="112">
        <f>J98/1.5</f>
        <v>98.666666666666671</v>
      </c>
      <c r="L98" s="113" t="s">
        <v>1233</v>
      </c>
      <c r="M98" s="42"/>
      <c r="N98" s="42"/>
      <c r="O98" s="42"/>
      <c r="P98" s="42"/>
    </row>
    <row r="99" spans="1:16" s="5" customFormat="1" ht="13.15" customHeight="1" x14ac:dyDescent="0.25">
      <c r="A99" s="83">
        <v>93</v>
      </c>
      <c r="B99" s="91" t="s">
        <v>856</v>
      </c>
      <c r="C99" s="59" t="s">
        <v>1218</v>
      </c>
      <c r="D99" s="60" t="s">
        <v>861</v>
      </c>
      <c r="E99" s="124">
        <v>18</v>
      </c>
      <c r="F99" s="124">
        <v>27</v>
      </c>
      <c r="G99" s="124">
        <v>52.5</v>
      </c>
      <c r="H99" s="124">
        <v>16.5</v>
      </c>
      <c r="I99" s="124">
        <v>18</v>
      </c>
      <c r="J99" s="61">
        <v>132</v>
      </c>
      <c r="K99" s="116">
        <v>88</v>
      </c>
      <c r="L99" s="117" t="s">
        <v>1234</v>
      </c>
      <c r="M99" s="41"/>
      <c r="N99" s="41"/>
      <c r="O99" s="41"/>
      <c r="P99" s="41"/>
    </row>
    <row r="100" spans="1:16" s="5" customFormat="1" ht="13.15" customHeight="1" x14ac:dyDescent="0.25">
      <c r="A100" s="83">
        <v>94</v>
      </c>
      <c r="B100" s="91" t="s">
        <v>1017</v>
      </c>
      <c r="C100" s="59" t="s">
        <v>1239</v>
      </c>
      <c r="D100" s="60" t="s">
        <v>1240</v>
      </c>
      <c r="E100" s="124">
        <f>9+9</f>
        <v>18</v>
      </c>
      <c r="F100" s="124">
        <f>9+9+7.5</f>
        <v>25.5</v>
      </c>
      <c r="G100" s="124">
        <f>9+9+9+9+10+9</f>
        <v>55</v>
      </c>
      <c r="H100" s="124">
        <f>9+9</f>
        <v>18</v>
      </c>
      <c r="I100" s="124">
        <f>9+9</f>
        <v>18</v>
      </c>
      <c r="J100" s="61">
        <f>SUM(E100:I100)</f>
        <v>134.5</v>
      </c>
      <c r="K100" s="116">
        <f>+J100/1.5</f>
        <v>89.666666666666671</v>
      </c>
      <c r="L100" s="117" t="str">
        <f>IF(K100&gt;=95,"Excelente",IF(K100&gt;=85,"Muy Bueno",IF(K100&gt;=75,"Bueno",IF(K100&gt;=60,"Regular",IF(K100&gt;=35,"Deficiente","")))))</f>
        <v>Muy Bueno</v>
      </c>
      <c r="M100" s="42"/>
      <c r="N100" s="42"/>
      <c r="O100" s="42"/>
      <c r="P100" s="42"/>
    </row>
    <row r="101" spans="1:16" s="5" customFormat="1" ht="13.15" customHeight="1" x14ac:dyDescent="0.25">
      <c r="A101" s="83">
        <v>95</v>
      </c>
      <c r="B101" s="90" t="s">
        <v>262</v>
      </c>
      <c r="C101" s="57" t="s">
        <v>1218</v>
      </c>
      <c r="D101" s="56" t="s">
        <v>616</v>
      </c>
      <c r="E101" s="58">
        <v>18</v>
      </c>
      <c r="F101" s="58">
        <v>30</v>
      </c>
      <c r="G101" s="58">
        <v>59</v>
      </c>
      <c r="H101" s="58">
        <v>19</v>
      </c>
      <c r="I101" s="58">
        <v>20</v>
      </c>
      <c r="J101" s="58">
        <v>146</v>
      </c>
      <c r="K101" s="114">
        <v>97.333333333333329</v>
      </c>
      <c r="L101" s="115" t="s">
        <v>1233</v>
      </c>
      <c r="M101" s="41"/>
      <c r="N101" s="41"/>
      <c r="O101" s="41"/>
      <c r="P101" s="41"/>
    </row>
    <row r="102" spans="1:16" s="5" customFormat="1" ht="13.15" customHeight="1" x14ac:dyDescent="0.25">
      <c r="A102" s="83">
        <v>96</v>
      </c>
      <c r="B102" s="90" t="s">
        <v>16</v>
      </c>
      <c r="C102" s="57" t="s">
        <v>1218</v>
      </c>
      <c r="D102" s="56" t="s">
        <v>114</v>
      </c>
      <c r="E102" s="58">
        <v>19</v>
      </c>
      <c r="F102" s="58">
        <v>28</v>
      </c>
      <c r="G102" s="58">
        <v>57</v>
      </c>
      <c r="H102" s="58">
        <v>19</v>
      </c>
      <c r="I102" s="58">
        <v>20</v>
      </c>
      <c r="J102" s="58">
        <v>143</v>
      </c>
      <c r="K102" s="114">
        <v>95.333333333333329</v>
      </c>
      <c r="L102" s="115" t="s">
        <v>1233</v>
      </c>
      <c r="M102" s="42"/>
      <c r="N102" s="42"/>
      <c r="O102" s="42"/>
      <c r="P102" s="42"/>
    </row>
    <row r="103" spans="1:16" s="5" customFormat="1" ht="13.15" customHeight="1" x14ac:dyDescent="0.25">
      <c r="A103" s="83">
        <v>97</v>
      </c>
      <c r="B103" s="90" t="s">
        <v>748</v>
      </c>
      <c r="C103" s="57" t="s">
        <v>1221</v>
      </c>
      <c r="D103" s="56" t="s">
        <v>96</v>
      </c>
      <c r="E103" s="58">
        <v>19</v>
      </c>
      <c r="F103" s="58">
        <v>25.5</v>
      </c>
      <c r="G103" s="58">
        <v>46</v>
      </c>
      <c r="H103" s="58">
        <v>27</v>
      </c>
      <c r="I103" s="58">
        <v>19</v>
      </c>
      <c r="J103" s="58">
        <v>136.5</v>
      </c>
      <c r="K103" s="114">
        <v>91</v>
      </c>
      <c r="L103" s="115" t="s">
        <v>1234</v>
      </c>
      <c r="M103" s="41"/>
      <c r="N103" s="41"/>
      <c r="O103" s="41"/>
      <c r="P103" s="41"/>
    </row>
    <row r="104" spans="1:16" s="5" customFormat="1" ht="13.15" customHeight="1" x14ac:dyDescent="0.25">
      <c r="A104" s="83">
        <v>98</v>
      </c>
      <c r="B104" s="90" t="s">
        <v>265</v>
      </c>
      <c r="C104" s="57" t="s">
        <v>1218</v>
      </c>
      <c r="D104" s="56" t="s">
        <v>267</v>
      </c>
      <c r="E104" s="58">
        <v>19</v>
      </c>
      <c r="F104" s="58">
        <v>29</v>
      </c>
      <c r="G104" s="58">
        <v>49</v>
      </c>
      <c r="H104" s="58">
        <v>27</v>
      </c>
      <c r="I104" s="58">
        <v>19</v>
      </c>
      <c r="J104" s="58">
        <v>143</v>
      </c>
      <c r="K104" s="114">
        <v>95.333333333333329</v>
      </c>
      <c r="L104" s="115" t="s">
        <v>1233</v>
      </c>
      <c r="M104" s="42"/>
      <c r="N104" s="42"/>
      <c r="O104" s="42"/>
      <c r="P104" s="42"/>
    </row>
    <row r="105" spans="1:16" s="5" customFormat="1" ht="13.15" customHeight="1" x14ac:dyDescent="0.25">
      <c r="A105" s="83">
        <v>99</v>
      </c>
      <c r="B105" s="90" t="s">
        <v>268</v>
      </c>
      <c r="C105" s="57" t="s">
        <v>1218</v>
      </c>
      <c r="D105" s="56" t="s">
        <v>97</v>
      </c>
      <c r="E105" s="58">
        <v>19</v>
      </c>
      <c r="F105" s="58">
        <v>30</v>
      </c>
      <c r="G105" s="58">
        <v>58</v>
      </c>
      <c r="H105" s="58">
        <v>20</v>
      </c>
      <c r="I105" s="58">
        <v>19</v>
      </c>
      <c r="J105" s="58">
        <v>146</v>
      </c>
      <c r="K105" s="114">
        <v>97.333333333333329</v>
      </c>
      <c r="L105" s="115" t="s">
        <v>1233</v>
      </c>
      <c r="M105" s="41"/>
      <c r="N105" s="41"/>
      <c r="O105" s="41"/>
      <c r="P105" s="41"/>
    </row>
    <row r="106" spans="1:16" s="5" customFormat="1" ht="13.15" customHeight="1" x14ac:dyDescent="0.25">
      <c r="A106" s="83">
        <v>100</v>
      </c>
      <c r="B106" s="90" t="s">
        <v>270</v>
      </c>
      <c r="C106" s="57" t="s">
        <v>1218</v>
      </c>
      <c r="D106" s="56" t="s">
        <v>108</v>
      </c>
      <c r="E106" s="58">
        <v>20</v>
      </c>
      <c r="F106" s="58">
        <v>30</v>
      </c>
      <c r="G106" s="58">
        <v>50</v>
      </c>
      <c r="H106" s="58">
        <v>30</v>
      </c>
      <c r="I106" s="58">
        <v>20</v>
      </c>
      <c r="J106" s="58">
        <v>150</v>
      </c>
      <c r="K106" s="114">
        <v>100</v>
      </c>
      <c r="L106" s="115" t="s">
        <v>1233</v>
      </c>
      <c r="M106" s="42"/>
      <c r="N106" s="42"/>
      <c r="O106" s="42"/>
      <c r="P106" s="42"/>
    </row>
    <row r="107" spans="1:16" x14ac:dyDescent="0.25">
      <c r="A107" s="83">
        <v>101</v>
      </c>
      <c r="B107" s="90" t="s">
        <v>975</v>
      </c>
      <c r="C107" s="57" t="s">
        <v>1218</v>
      </c>
      <c r="D107" s="56" t="s">
        <v>1236</v>
      </c>
      <c r="E107" s="58">
        <v>19</v>
      </c>
      <c r="F107" s="58">
        <v>27</v>
      </c>
      <c r="G107" s="58">
        <v>58</v>
      </c>
      <c r="H107" s="58">
        <v>19</v>
      </c>
      <c r="I107" s="58">
        <v>20</v>
      </c>
      <c r="J107" s="58">
        <v>143</v>
      </c>
      <c r="K107" s="114">
        <v>95.333333333333329</v>
      </c>
      <c r="L107" s="115" t="s">
        <v>1233</v>
      </c>
    </row>
    <row r="108" spans="1:16" x14ac:dyDescent="0.25">
      <c r="A108" s="83">
        <v>102</v>
      </c>
      <c r="B108" s="89" t="s">
        <v>1249</v>
      </c>
      <c r="C108" s="59" t="s">
        <v>1244</v>
      </c>
      <c r="D108" s="60" t="s">
        <v>1242</v>
      </c>
      <c r="E108" s="124">
        <v>38</v>
      </c>
      <c r="F108" s="124">
        <v>27</v>
      </c>
      <c r="G108" s="124">
        <v>27</v>
      </c>
      <c r="H108" s="124">
        <v>36</v>
      </c>
      <c r="I108" s="124">
        <v>10</v>
      </c>
      <c r="J108" s="61">
        <f>SUM(E108:I108)</f>
        <v>138</v>
      </c>
      <c r="K108" s="116">
        <f>+J108/1.5</f>
        <v>92</v>
      </c>
      <c r="L108" s="117" t="str">
        <f>IF(K108&gt;=95,"Excelente",IF(K108&gt;=85,"Muy Bueno",IF(K108&gt;=75,"Bueno",IF(K108&gt;=60,"Regular",IF(K108&gt;=35,"Deficiente","")))))</f>
        <v>Muy Bueno</v>
      </c>
    </row>
    <row r="109" spans="1:16" x14ac:dyDescent="0.25">
      <c r="A109" s="83">
        <v>103</v>
      </c>
      <c r="B109" s="92" t="s">
        <v>965</v>
      </c>
      <c r="C109" s="63" t="s">
        <v>1218</v>
      </c>
      <c r="D109" s="55" t="s">
        <v>106</v>
      </c>
      <c r="E109" s="64">
        <v>18</v>
      </c>
      <c r="F109" s="64">
        <v>27</v>
      </c>
      <c r="G109" s="64">
        <v>56</v>
      </c>
      <c r="H109" s="64">
        <v>18</v>
      </c>
      <c r="I109" s="64">
        <v>16.5</v>
      </c>
      <c r="J109" s="64">
        <v>135.5</v>
      </c>
      <c r="K109" s="112">
        <v>90.333333333333329</v>
      </c>
      <c r="L109" s="113" t="s">
        <v>1234</v>
      </c>
    </row>
    <row r="110" spans="1:16" x14ac:dyDescent="0.25">
      <c r="A110" s="83">
        <v>104</v>
      </c>
      <c r="B110" s="90" t="s">
        <v>272</v>
      </c>
      <c r="C110" s="57" t="s">
        <v>1218</v>
      </c>
      <c r="D110" s="56" t="s">
        <v>342</v>
      </c>
      <c r="E110" s="58">
        <v>20</v>
      </c>
      <c r="F110" s="58">
        <v>29</v>
      </c>
      <c r="G110" s="58">
        <v>60</v>
      </c>
      <c r="H110" s="58">
        <v>20</v>
      </c>
      <c r="I110" s="58">
        <v>20</v>
      </c>
      <c r="J110" s="58">
        <v>149</v>
      </c>
      <c r="K110" s="114">
        <v>99.333333333333329</v>
      </c>
      <c r="L110" s="115" t="s">
        <v>1233</v>
      </c>
    </row>
    <row r="111" spans="1:16" x14ac:dyDescent="0.25">
      <c r="A111" s="83">
        <v>105</v>
      </c>
      <c r="B111" s="90" t="s">
        <v>869</v>
      </c>
      <c r="C111" s="57" t="s">
        <v>1218</v>
      </c>
      <c r="D111" s="56" t="s">
        <v>267</v>
      </c>
      <c r="E111" s="58">
        <v>19</v>
      </c>
      <c r="F111" s="58">
        <v>29</v>
      </c>
      <c r="G111" s="58">
        <v>59</v>
      </c>
      <c r="H111" s="58">
        <v>19</v>
      </c>
      <c r="I111" s="58">
        <v>19</v>
      </c>
      <c r="J111" s="58">
        <v>145</v>
      </c>
      <c r="K111" s="114">
        <v>96.666666666666671</v>
      </c>
      <c r="L111" s="115" t="s">
        <v>1233</v>
      </c>
    </row>
    <row r="112" spans="1:16" x14ac:dyDescent="0.25">
      <c r="A112" s="83">
        <v>106</v>
      </c>
      <c r="B112" s="90" t="s">
        <v>274</v>
      </c>
      <c r="C112" s="57" t="s">
        <v>1218</v>
      </c>
      <c r="D112" s="56" t="s">
        <v>114</v>
      </c>
      <c r="E112" s="58">
        <v>19</v>
      </c>
      <c r="F112" s="58">
        <v>30</v>
      </c>
      <c r="G112" s="58">
        <v>57</v>
      </c>
      <c r="H112" s="58">
        <v>19</v>
      </c>
      <c r="I112" s="58">
        <v>18</v>
      </c>
      <c r="J112" s="58">
        <v>143</v>
      </c>
      <c r="K112" s="114">
        <v>95.333333333333329</v>
      </c>
      <c r="L112" s="115" t="s">
        <v>1233</v>
      </c>
    </row>
    <row r="113" spans="1:12" ht="19.5" customHeight="1" x14ac:dyDescent="0.25">
      <c r="A113" s="83">
        <v>107</v>
      </c>
      <c r="B113" s="89" t="s">
        <v>1250</v>
      </c>
      <c r="C113" s="59" t="s">
        <v>1239</v>
      </c>
      <c r="D113" s="60" t="s">
        <v>1242</v>
      </c>
      <c r="E113" s="124">
        <v>20</v>
      </c>
      <c r="F113" s="124">
        <v>30</v>
      </c>
      <c r="G113" s="124">
        <v>58</v>
      </c>
      <c r="H113" s="124">
        <v>20</v>
      </c>
      <c r="I113" s="124">
        <v>20</v>
      </c>
      <c r="J113" s="61">
        <f>SUM(E113:I113)</f>
        <v>148</v>
      </c>
      <c r="K113" s="116">
        <f>+J113/1.5</f>
        <v>98.666666666666671</v>
      </c>
      <c r="L113" s="117" t="str">
        <f>IF(K113&gt;=95,"Excelente",IF(K113&gt;=85,"Muy Bueno",IF(K113&gt;=75,"Bueno",IF(K113&gt;=60,"Regular",IF(K113&gt;=35,"Deficiente","")))))</f>
        <v>Excelente</v>
      </c>
    </row>
    <row r="114" spans="1:12" x14ac:dyDescent="0.25">
      <c r="A114" s="83">
        <v>108</v>
      </c>
      <c r="B114" s="90" t="s">
        <v>278</v>
      </c>
      <c r="C114" s="57" t="s">
        <v>1218</v>
      </c>
      <c r="D114" s="56" t="s">
        <v>97</v>
      </c>
      <c r="E114" s="58">
        <v>20</v>
      </c>
      <c r="F114" s="58">
        <v>28</v>
      </c>
      <c r="G114" s="58">
        <v>57</v>
      </c>
      <c r="H114" s="58">
        <v>19</v>
      </c>
      <c r="I114" s="58">
        <v>18</v>
      </c>
      <c r="J114" s="58">
        <v>142</v>
      </c>
      <c r="K114" s="114">
        <v>94.666666666666671</v>
      </c>
      <c r="L114" s="115" t="s">
        <v>1234</v>
      </c>
    </row>
    <row r="115" spans="1:12" x14ac:dyDescent="0.25">
      <c r="A115" s="83">
        <v>109</v>
      </c>
      <c r="B115" s="90" t="s">
        <v>280</v>
      </c>
      <c r="C115" s="57" t="s">
        <v>1218</v>
      </c>
      <c r="D115" s="56" t="s">
        <v>106</v>
      </c>
      <c r="E115" s="58">
        <v>20</v>
      </c>
      <c r="F115" s="58">
        <v>28</v>
      </c>
      <c r="G115" s="58">
        <v>60</v>
      </c>
      <c r="H115" s="58">
        <v>18</v>
      </c>
      <c r="I115" s="58">
        <v>19</v>
      </c>
      <c r="J115" s="58">
        <v>145</v>
      </c>
      <c r="K115" s="114">
        <v>96.666666666666671</v>
      </c>
      <c r="L115" s="115" t="s">
        <v>1233</v>
      </c>
    </row>
    <row r="116" spans="1:12" x14ac:dyDescent="0.25">
      <c r="A116" s="83"/>
      <c r="B116" s="90"/>
      <c r="C116" s="57"/>
      <c r="D116" s="56"/>
      <c r="E116" s="58"/>
      <c r="F116" s="58"/>
      <c r="G116" s="58"/>
      <c r="H116" s="58"/>
      <c r="I116" s="58"/>
      <c r="J116" s="58"/>
      <c r="K116" s="114"/>
      <c r="L116" s="115"/>
    </row>
    <row r="117" spans="1:12" x14ac:dyDescent="0.25">
      <c r="A117" s="83">
        <v>110</v>
      </c>
      <c r="B117" s="95" t="s">
        <v>1282</v>
      </c>
      <c r="C117" s="59" t="s">
        <v>1244</v>
      </c>
      <c r="D117" s="60" t="s">
        <v>616</v>
      </c>
      <c r="E117" s="124">
        <v>39</v>
      </c>
      <c r="F117" s="124">
        <v>28</v>
      </c>
      <c r="G117" s="124">
        <v>28</v>
      </c>
      <c r="H117" s="124">
        <v>39</v>
      </c>
      <c r="I117" s="124">
        <v>10</v>
      </c>
      <c r="J117" s="61">
        <v>144</v>
      </c>
      <c r="K117" s="116">
        <v>96</v>
      </c>
      <c r="L117" s="117" t="s">
        <v>1233</v>
      </c>
    </row>
    <row r="118" spans="1:12" x14ac:dyDescent="0.25">
      <c r="A118" s="83">
        <v>111</v>
      </c>
      <c r="B118" s="91" t="s">
        <v>639</v>
      </c>
      <c r="C118" s="59" t="s">
        <v>1218</v>
      </c>
      <c r="D118" s="60" t="s">
        <v>121</v>
      </c>
      <c r="E118" s="124">
        <v>20</v>
      </c>
      <c r="F118" s="124">
        <v>30</v>
      </c>
      <c r="G118" s="124">
        <v>60</v>
      </c>
      <c r="H118" s="124">
        <v>20</v>
      </c>
      <c r="I118" s="124">
        <v>19</v>
      </c>
      <c r="J118" s="61">
        <v>149</v>
      </c>
      <c r="K118" s="116">
        <v>99.33</v>
      </c>
      <c r="L118" s="117" t="s">
        <v>1233</v>
      </c>
    </row>
    <row r="119" spans="1:12" x14ac:dyDescent="0.25">
      <c r="A119" s="83">
        <v>112</v>
      </c>
      <c r="B119" s="90" t="s">
        <v>284</v>
      </c>
      <c r="C119" s="57" t="s">
        <v>1218</v>
      </c>
      <c r="D119" s="56" t="s">
        <v>111</v>
      </c>
      <c r="E119" s="58">
        <v>19</v>
      </c>
      <c r="F119" s="58">
        <v>28</v>
      </c>
      <c r="G119" s="58">
        <v>58</v>
      </c>
      <c r="H119" s="58">
        <v>20</v>
      </c>
      <c r="I119" s="58">
        <v>20</v>
      </c>
      <c r="J119" s="58">
        <v>145</v>
      </c>
      <c r="K119" s="114">
        <v>96.666666666666671</v>
      </c>
      <c r="L119" s="115" t="s">
        <v>1233</v>
      </c>
    </row>
    <row r="120" spans="1:12" ht="19.5" customHeight="1" x14ac:dyDescent="0.25">
      <c r="A120" s="83">
        <v>113</v>
      </c>
      <c r="B120" s="89" t="s">
        <v>1251</v>
      </c>
      <c r="C120" s="59" t="s">
        <v>1239</v>
      </c>
      <c r="D120" s="60" t="s">
        <v>1242</v>
      </c>
      <c r="E120" s="124">
        <v>20</v>
      </c>
      <c r="F120" s="124">
        <v>30</v>
      </c>
      <c r="G120" s="124">
        <v>58</v>
      </c>
      <c r="H120" s="124">
        <v>20</v>
      </c>
      <c r="I120" s="124">
        <v>20</v>
      </c>
      <c r="J120" s="61">
        <f>SUM(E120:I120)</f>
        <v>148</v>
      </c>
      <c r="K120" s="116">
        <f>+J120/1.5</f>
        <v>98.666666666666671</v>
      </c>
      <c r="L120" s="117" t="str">
        <f>IF(K120&gt;=95,"Excelente",IF(K120&gt;=85,"Muy Bueno",IF(K120&gt;=75,"Bueno",IF(K120&gt;=60,"Regular",IF(K120&gt;=35,"Deficiente","")))))</f>
        <v>Excelente</v>
      </c>
    </row>
    <row r="121" spans="1:12" ht="23.25" customHeight="1" x14ac:dyDescent="0.25">
      <c r="A121" s="83">
        <v>114</v>
      </c>
      <c r="B121" s="91" t="s">
        <v>287</v>
      </c>
      <c r="C121" s="59" t="str">
        <f>VLOOKUP(B121,[1]Hoja2!$A$5:$I$417,9,FALSE)</f>
        <v>PROFESIONAL</v>
      </c>
      <c r="D121" s="60" t="str">
        <f>VLOOKUP(B121,[1]Hoja2!$A$5:$S$417,19,FALSE)</f>
        <v>AUDITORIA</v>
      </c>
      <c r="E121" s="124">
        <f>9+9</f>
        <v>18</v>
      </c>
      <c r="F121" s="124">
        <f>9+10+9</f>
        <v>28</v>
      </c>
      <c r="G121" s="124">
        <f>9+9+9+10+10+9</f>
        <v>56</v>
      </c>
      <c r="H121" s="124">
        <f>9+9</f>
        <v>18</v>
      </c>
      <c r="I121" s="124">
        <f>9+9</f>
        <v>18</v>
      </c>
      <c r="J121" s="61">
        <f>SUM(E121:I121)</f>
        <v>138</v>
      </c>
      <c r="K121" s="116">
        <f>+J121/1.5</f>
        <v>92</v>
      </c>
      <c r="L121" s="117" t="str">
        <f>IF(K121&gt;=95,"Excelente",IF(K121&gt;=85,"Muy Bueno",IF(K121&gt;=75,"Bueno",IF(K121&gt;=60,"Regular",IF(K121&gt;=35,"Deficiente","")))))</f>
        <v>Muy Bueno</v>
      </c>
    </row>
    <row r="122" spans="1:12" x14ac:dyDescent="0.25">
      <c r="A122" s="83">
        <v>115</v>
      </c>
      <c r="B122" s="93">
        <v>105050798</v>
      </c>
      <c r="C122" s="63" t="s">
        <v>1277</v>
      </c>
      <c r="D122" s="55" t="s">
        <v>1319</v>
      </c>
      <c r="E122" s="64">
        <v>37</v>
      </c>
      <c r="F122" s="64">
        <v>27</v>
      </c>
      <c r="G122" s="64">
        <v>28</v>
      </c>
      <c r="H122" s="64">
        <v>38</v>
      </c>
      <c r="I122" s="64">
        <v>9</v>
      </c>
      <c r="J122" s="64">
        <v>139</v>
      </c>
      <c r="K122" s="112">
        <v>92.666666666666671</v>
      </c>
      <c r="L122" s="113" t="s">
        <v>1234</v>
      </c>
    </row>
    <row r="123" spans="1:12" x14ac:dyDescent="0.25">
      <c r="A123" s="83">
        <v>116</v>
      </c>
      <c r="B123" s="90" t="s">
        <v>289</v>
      </c>
      <c r="C123" s="57" t="s">
        <v>1219</v>
      </c>
      <c r="D123" s="56" t="s">
        <v>96</v>
      </c>
      <c r="E123" s="58">
        <v>39</v>
      </c>
      <c r="F123" s="58">
        <v>28</v>
      </c>
      <c r="G123" s="58">
        <v>28</v>
      </c>
      <c r="H123" s="58">
        <v>38</v>
      </c>
      <c r="I123" s="58">
        <v>9</v>
      </c>
      <c r="J123" s="58">
        <v>142</v>
      </c>
      <c r="K123" s="114">
        <v>94.666666666666671</v>
      </c>
      <c r="L123" s="115" t="s">
        <v>1234</v>
      </c>
    </row>
    <row r="124" spans="1:12" x14ac:dyDescent="0.25">
      <c r="A124" s="83">
        <v>117</v>
      </c>
      <c r="B124" s="90" t="s">
        <v>292</v>
      </c>
      <c r="C124" s="57" t="s">
        <v>1220</v>
      </c>
      <c r="D124" s="56" t="s">
        <v>96</v>
      </c>
      <c r="E124" s="58">
        <v>40</v>
      </c>
      <c r="F124" s="58">
        <v>30</v>
      </c>
      <c r="G124" s="58">
        <v>30</v>
      </c>
      <c r="H124" s="58">
        <v>40</v>
      </c>
      <c r="I124" s="58">
        <v>10</v>
      </c>
      <c r="J124" s="58">
        <v>150</v>
      </c>
      <c r="K124" s="114">
        <v>100</v>
      </c>
      <c r="L124" s="115" t="s">
        <v>1233</v>
      </c>
    </row>
    <row r="125" spans="1:12" x14ac:dyDescent="0.25">
      <c r="A125" s="83">
        <v>118</v>
      </c>
      <c r="B125" s="90" t="s">
        <v>931</v>
      </c>
      <c r="C125" s="57" t="s">
        <v>1218</v>
      </c>
      <c r="D125" s="56" t="s">
        <v>106</v>
      </c>
      <c r="E125" s="58">
        <v>20</v>
      </c>
      <c r="F125" s="58">
        <v>27</v>
      </c>
      <c r="G125" s="58">
        <v>60</v>
      </c>
      <c r="H125" s="58">
        <v>20</v>
      </c>
      <c r="I125" s="58">
        <v>20</v>
      </c>
      <c r="J125" s="58">
        <v>147</v>
      </c>
      <c r="K125" s="114">
        <v>98</v>
      </c>
      <c r="L125" s="115" t="s">
        <v>1233</v>
      </c>
    </row>
    <row r="126" spans="1:12" x14ac:dyDescent="0.25">
      <c r="A126" s="83">
        <v>119</v>
      </c>
      <c r="B126" s="89" t="s">
        <v>1318</v>
      </c>
      <c r="C126" s="59" t="s">
        <v>1244</v>
      </c>
      <c r="D126" s="60" t="s">
        <v>1242</v>
      </c>
      <c r="E126" s="124">
        <v>38</v>
      </c>
      <c r="F126" s="124">
        <v>27</v>
      </c>
      <c r="G126" s="124">
        <v>27</v>
      </c>
      <c r="H126" s="124">
        <v>39</v>
      </c>
      <c r="I126" s="124">
        <v>10</v>
      </c>
      <c r="J126" s="61">
        <f>SUM(E126:I126)</f>
        <v>141</v>
      </c>
      <c r="K126" s="116">
        <f>+J126/1.5</f>
        <v>94</v>
      </c>
      <c r="L126" s="117" t="str">
        <f>IF(K126&gt;=95,"Excelente",IF(K126&gt;=85,"Muy Bueno",IF(K126&gt;=75,"Bueno",IF(K126&gt;=60,"Regular",IF(K126&gt;=35,"Deficiente","")))))</f>
        <v>Muy Bueno</v>
      </c>
    </row>
    <row r="127" spans="1:12" x14ac:dyDescent="0.25">
      <c r="A127" s="83">
        <v>120</v>
      </c>
      <c r="B127" s="90" t="s">
        <v>752</v>
      </c>
      <c r="C127" s="57" t="s">
        <v>1220</v>
      </c>
      <c r="D127" s="56" t="s">
        <v>13</v>
      </c>
      <c r="E127" s="58">
        <v>40</v>
      </c>
      <c r="F127" s="58">
        <v>28</v>
      </c>
      <c r="G127" s="58">
        <v>29</v>
      </c>
      <c r="H127" s="58">
        <v>40</v>
      </c>
      <c r="I127" s="58">
        <v>10</v>
      </c>
      <c r="J127" s="58">
        <v>147</v>
      </c>
      <c r="K127" s="114">
        <v>98</v>
      </c>
      <c r="L127" s="115" t="s">
        <v>1233</v>
      </c>
    </row>
    <row r="128" spans="1:12" x14ac:dyDescent="0.25">
      <c r="A128" s="83">
        <v>121</v>
      </c>
      <c r="B128" s="95" t="s">
        <v>1314</v>
      </c>
      <c r="C128" s="59" t="s">
        <v>1239</v>
      </c>
      <c r="D128" s="60" t="s">
        <v>616</v>
      </c>
      <c r="E128" s="124">
        <v>20</v>
      </c>
      <c r="F128" s="124">
        <v>28</v>
      </c>
      <c r="G128" s="124">
        <v>59</v>
      </c>
      <c r="H128" s="124">
        <v>20</v>
      </c>
      <c r="I128" s="124">
        <v>19</v>
      </c>
      <c r="J128" s="61">
        <v>146</v>
      </c>
      <c r="K128" s="116">
        <v>97.333333333333329</v>
      </c>
      <c r="L128" s="117" t="s">
        <v>1233</v>
      </c>
    </row>
    <row r="129" spans="1:12" x14ac:dyDescent="0.25">
      <c r="A129" s="83">
        <v>122</v>
      </c>
      <c r="B129" s="90" t="s">
        <v>854</v>
      </c>
      <c r="C129" s="57" t="s">
        <v>1239</v>
      </c>
      <c r="D129" s="56" t="s">
        <v>111</v>
      </c>
      <c r="E129" s="58">
        <v>20</v>
      </c>
      <c r="F129" s="58">
        <v>28</v>
      </c>
      <c r="G129" s="58">
        <v>58</v>
      </c>
      <c r="H129" s="58">
        <v>19</v>
      </c>
      <c r="I129" s="58">
        <v>20</v>
      </c>
      <c r="J129" s="58">
        <v>145</v>
      </c>
      <c r="K129" s="114">
        <v>96.66</v>
      </c>
      <c r="L129" s="115" t="s">
        <v>1233</v>
      </c>
    </row>
    <row r="130" spans="1:12" x14ac:dyDescent="0.25">
      <c r="A130" s="83">
        <v>123</v>
      </c>
      <c r="B130" s="91" t="s">
        <v>984</v>
      </c>
      <c r="C130" s="59" t="s">
        <v>1239</v>
      </c>
      <c r="D130" s="60" t="s">
        <v>1240</v>
      </c>
      <c r="E130" s="124">
        <f>9+9</f>
        <v>18</v>
      </c>
      <c r="F130" s="124">
        <f>10+9+10</f>
        <v>29</v>
      </c>
      <c r="G130" s="124">
        <f>9+10+9+9+10+9</f>
        <v>56</v>
      </c>
      <c r="H130" s="124">
        <f>9+9</f>
        <v>18</v>
      </c>
      <c r="I130" s="124">
        <f>9+9</f>
        <v>18</v>
      </c>
      <c r="J130" s="61">
        <f>SUM(E130:I130)</f>
        <v>139</v>
      </c>
      <c r="K130" s="116">
        <f>+J130/1.5</f>
        <v>92.666666666666671</v>
      </c>
      <c r="L130" s="117" t="str">
        <f>IF(K130&gt;=95,"Excelente",IF(K130&gt;=85,"Muy Bueno",IF(K130&gt;=75,"Bueno",IF(K130&gt;=60,"Regular",IF(K130&gt;=35,"Deficiente","")))))</f>
        <v>Muy Bueno</v>
      </c>
    </row>
    <row r="131" spans="1:12" x14ac:dyDescent="0.25">
      <c r="A131" s="83">
        <v>124</v>
      </c>
      <c r="B131" s="90" t="s">
        <v>603</v>
      </c>
      <c r="C131" s="57" t="s">
        <v>1220</v>
      </c>
      <c r="D131" s="56" t="s">
        <v>97</v>
      </c>
      <c r="E131" s="58">
        <v>39</v>
      </c>
      <c r="F131" s="58">
        <v>29</v>
      </c>
      <c r="G131" s="58">
        <v>29</v>
      </c>
      <c r="H131" s="58">
        <v>38</v>
      </c>
      <c r="I131" s="58">
        <v>10</v>
      </c>
      <c r="J131" s="58">
        <v>145</v>
      </c>
      <c r="K131" s="114">
        <v>96.666666666666671</v>
      </c>
      <c r="L131" s="115" t="s">
        <v>1233</v>
      </c>
    </row>
    <row r="132" spans="1:12" x14ac:dyDescent="0.25">
      <c r="A132" s="83">
        <v>125</v>
      </c>
      <c r="B132" s="89" t="s">
        <v>1252</v>
      </c>
      <c r="C132" s="65" t="s">
        <v>1244</v>
      </c>
      <c r="D132" s="60" t="s">
        <v>1242</v>
      </c>
      <c r="E132" s="124">
        <v>39</v>
      </c>
      <c r="F132" s="124">
        <v>30</v>
      </c>
      <c r="G132" s="124">
        <v>28</v>
      </c>
      <c r="H132" s="124">
        <v>38</v>
      </c>
      <c r="I132" s="124">
        <v>9</v>
      </c>
      <c r="J132" s="61">
        <f>SUM(E132:I132)</f>
        <v>144</v>
      </c>
      <c r="K132" s="116">
        <f>+J132/1.5</f>
        <v>96</v>
      </c>
      <c r="L132" s="117" t="str">
        <f>IF(K132&gt;=95,"Excelente",IF(K132&gt;=85,"Muy Bueno",IF(K132&gt;=75,"Bueno",IF(K132&gt;=60,"Regular",IF(K132&gt;=35,"Deficiente","")))))</f>
        <v>Excelente</v>
      </c>
    </row>
    <row r="133" spans="1:12" x14ac:dyDescent="0.25">
      <c r="A133" s="83">
        <v>126</v>
      </c>
      <c r="B133" s="90" t="s">
        <v>297</v>
      </c>
      <c r="C133" s="57" t="s">
        <v>1218</v>
      </c>
      <c r="D133" s="56" t="s">
        <v>108</v>
      </c>
      <c r="E133" s="58">
        <v>19</v>
      </c>
      <c r="F133" s="58">
        <v>30</v>
      </c>
      <c r="G133" s="58">
        <v>60</v>
      </c>
      <c r="H133" s="58">
        <v>19</v>
      </c>
      <c r="I133" s="58">
        <v>20</v>
      </c>
      <c r="J133" s="58">
        <v>148</v>
      </c>
      <c r="K133" s="114">
        <v>98.666666666666671</v>
      </c>
      <c r="L133" s="115" t="s">
        <v>1233</v>
      </c>
    </row>
    <row r="134" spans="1:12" x14ac:dyDescent="0.25">
      <c r="A134" s="83">
        <v>127</v>
      </c>
      <c r="B134" s="90" t="s">
        <v>1297</v>
      </c>
      <c r="C134" s="57" t="s">
        <v>1220</v>
      </c>
      <c r="D134" s="56" t="s">
        <v>97</v>
      </c>
      <c r="E134" s="58">
        <v>37</v>
      </c>
      <c r="F134" s="58">
        <v>29</v>
      </c>
      <c r="G134" s="58">
        <v>29</v>
      </c>
      <c r="H134" s="58">
        <v>39</v>
      </c>
      <c r="I134" s="58">
        <v>9</v>
      </c>
      <c r="J134" s="58">
        <v>143</v>
      </c>
      <c r="K134" s="114">
        <v>95.333333333333329</v>
      </c>
      <c r="L134" s="115" t="s">
        <v>1233</v>
      </c>
    </row>
    <row r="135" spans="1:12" x14ac:dyDescent="0.25">
      <c r="A135" s="83">
        <v>128</v>
      </c>
      <c r="B135" s="90" t="s">
        <v>299</v>
      </c>
      <c r="C135" s="57" t="s">
        <v>1218</v>
      </c>
      <c r="D135" s="56" t="s">
        <v>342</v>
      </c>
      <c r="E135" s="58">
        <v>20</v>
      </c>
      <c r="F135" s="58">
        <v>30</v>
      </c>
      <c r="G135" s="58">
        <v>60</v>
      </c>
      <c r="H135" s="58">
        <v>20</v>
      </c>
      <c r="I135" s="58">
        <v>20</v>
      </c>
      <c r="J135" s="58">
        <v>150</v>
      </c>
      <c r="K135" s="114">
        <v>100</v>
      </c>
      <c r="L135" s="115" t="s">
        <v>1233</v>
      </c>
    </row>
    <row r="136" spans="1:12" x14ac:dyDescent="0.25">
      <c r="A136" s="83">
        <v>129</v>
      </c>
      <c r="B136" s="90" t="s">
        <v>301</v>
      </c>
      <c r="C136" s="57" t="s">
        <v>1222</v>
      </c>
      <c r="D136" s="56" t="s">
        <v>96</v>
      </c>
      <c r="E136" s="58">
        <v>38</v>
      </c>
      <c r="F136" s="58">
        <v>28</v>
      </c>
      <c r="G136" s="58">
        <v>29</v>
      </c>
      <c r="H136" s="58">
        <v>37</v>
      </c>
      <c r="I136" s="58">
        <v>9</v>
      </c>
      <c r="J136" s="58">
        <v>141</v>
      </c>
      <c r="K136" s="114">
        <v>94</v>
      </c>
      <c r="L136" s="115" t="s">
        <v>1234</v>
      </c>
    </row>
    <row r="137" spans="1:12" x14ac:dyDescent="0.25">
      <c r="A137" s="83">
        <v>130</v>
      </c>
      <c r="B137" s="89" t="s">
        <v>1253</v>
      </c>
      <c r="C137" s="59" t="s">
        <v>1244</v>
      </c>
      <c r="D137" s="60" t="s">
        <v>1242</v>
      </c>
      <c r="E137" s="124">
        <v>39</v>
      </c>
      <c r="F137" s="124">
        <v>29</v>
      </c>
      <c r="G137" s="124">
        <v>29</v>
      </c>
      <c r="H137" s="124">
        <v>38</v>
      </c>
      <c r="I137" s="124">
        <v>10</v>
      </c>
      <c r="J137" s="61">
        <f>SUM(E137:I137)</f>
        <v>145</v>
      </c>
      <c r="K137" s="116">
        <f>+J137/1.5</f>
        <v>96.666666666666671</v>
      </c>
      <c r="L137" s="117" t="str">
        <f>IF(K137&gt;=95,"Excelente",IF(K137&gt;=85,"Muy Bueno",IF(K137&gt;=75,"Bueno",IF(K137&gt;=60,"Regular",IF(K137&gt;=35,"Deficiente","")))))</f>
        <v>Excelente</v>
      </c>
    </row>
    <row r="138" spans="1:12" x14ac:dyDescent="0.25">
      <c r="A138" s="83">
        <v>131</v>
      </c>
      <c r="B138" s="90" t="s">
        <v>142</v>
      </c>
      <c r="C138" s="57" t="s">
        <v>1218</v>
      </c>
      <c r="D138" s="56" t="s">
        <v>342</v>
      </c>
      <c r="E138" s="58">
        <v>20</v>
      </c>
      <c r="F138" s="58">
        <v>30</v>
      </c>
      <c r="G138" s="58">
        <v>58</v>
      </c>
      <c r="H138" s="58">
        <v>20</v>
      </c>
      <c r="I138" s="58">
        <v>20</v>
      </c>
      <c r="J138" s="58">
        <v>148</v>
      </c>
      <c r="K138" s="114">
        <v>98.666666666666671</v>
      </c>
      <c r="L138" s="115" t="s">
        <v>1233</v>
      </c>
    </row>
    <row r="139" spans="1:12" x14ac:dyDescent="0.25">
      <c r="A139" s="83">
        <v>132</v>
      </c>
      <c r="B139" s="90" t="s">
        <v>754</v>
      </c>
      <c r="C139" s="57" t="s">
        <v>1239</v>
      </c>
      <c r="D139" s="56" t="s">
        <v>248</v>
      </c>
      <c r="E139" s="58">
        <v>18</v>
      </c>
      <c r="F139" s="58">
        <v>29</v>
      </c>
      <c r="G139" s="58">
        <v>57</v>
      </c>
      <c r="H139" s="58">
        <v>19</v>
      </c>
      <c r="I139" s="58">
        <v>19</v>
      </c>
      <c r="J139" s="58">
        <v>142</v>
      </c>
      <c r="K139" s="114">
        <v>94.666666666666671</v>
      </c>
      <c r="L139" s="115" t="s">
        <v>1234</v>
      </c>
    </row>
    <row r="140" spans="1:12" x14ac:dyDescent="0.25">
      <c r="A140" s="83">
        <v>133</v>
      </c>
      <c r="B140" s="90" t="s">
        <v>1057</v>
      </c>
      <c r="C140" s="57" t="s">
        <v>1218</v>
      </c>
      <c r="D140" s="56" t="s">
        <v>96</v>
      </c>
      <c r="E140" s="58">
        <v>18</v>
      </c>
      <c r="F140" s="58">
        <v>28</v>
      </c>
      <c r="G140" s="58">
        <v>58</v>
      </c>
      <c r="H140" s="58">
        <v>19</v>
      </c>
      <c r="I140" s="58">
        <v>19</v>
      </c>
      <c r="J140" s="58">
        <v>142</v>
      </c>
      <c r="K140" s="114">
        <v>94.666666666666671</v>
      </c>
      <c r="L140" s="115" t="s">
        <v>1234</v>
      </c>
    </row>
    <row r="141" spans="1:12" x14ac:dyDescent="0.25">
      <c r="A141" s="83">
        <v>134</v>
      </c>
      <c r="B141" s="90" t="s">
        <v>1044</v>
      </c>
      <c r="C141" s="57" t="s">
        <v>1218</v>
      </c>
      <c r="D141" s="56" t="s">
        <v>1236</v>
      </c>
      <c r="E141" s="58">
        <v>20</v>
      </c>
      <c r="F141" s="58">
        <v>30</v>
      </c>
      <c r="G141" s="58">
        <v>59</v>
      </c>
      <c r="H141" s="58">
        <v>15</v>
      </c>
      <c r="I141" s="58">
        <v>19</v>
      </c>
      <c r="J141" s="58">
        <v>143</v>
      </c>
      <c r="K141" s="114">
        <v>95.333333333333329</v>
      </c>
      <c r="L141" s="115" t="s">
        <v>1233</v>
      </c>
    </row>
    <row r="142" spans="1:12" x14ac:dyDescent="0.25">
      <c r="A142" s="83">
        <v>135</v>
      </c>
      <c r="B142" s="90" t="s">
        <v>304</v>
      </c>
      <c r="C142" s="57" t="s">
        <v>1218</v>
      </c>
      <c r="D142" s="56" t="s">
        <v>111</v>
      </c>
      <c r="E142" s="58">
        <v>18</v>
      </c>
      <c r="F142" s="58">
        <v>29</v>
      </c>
      <c r="G142" s="58">
        <v>49</v>
      </c>
      <c r="H142" s="58">
        <v>28</v>
      </c>
      <c r="I142" s="58">
        <v>20</v>
      </c>
      <c r="J142" s="58">
        <v>144</v>
      </c>
      <c r="K142" s="114">
        <v>96</v>
      </c>
      <c r="L142" s="115" t="s">
        <v>1233</v>
      </c>
    </row>
    <row r="143" spans="1:12" x14ac:dyDescent="0.25">
      <c r="A143" s="83">
        <v>136</v>
      </c>
      <c r="B143" s="90" t="s">
        <v>1298</v>
      </c>
      <c r="C143" s="57" t="s">
        <v>1220</v>
      </c>
      <c r="D143" s="56" t="s">
        <v>97</v>
      </c>
      <c r="E143" s="58">
        <v>31.5</v>
      </c>
      <c r="F143" s="58">
        <v>21</v>
      </c>
      <c r="G143" s="58">
        <v>23.5</v>
      </c>
      <c r="H143" s="58">
        <v>28.5</v>
      </c>
      <c r="I143" s="58">
        <v>7.5</v>
      </c>
      <c r="J143" s="58">
        <v>112</v>
      </c>
      <c r="K143" s="114">
        <v>74.666666666666671</v>
      </c>
      <c r="L143" s="115" t="s">
        <v>1313</v>
      </c>
    </row>
    <row r="144" spans="1:12" x14ac:dyDescent="0.25">
      <c r="A144" s="83">
        <v>137</v>
      </c>
      <c r="B144" s="90" t="s">
        <v>1238</v>
      </c>
      <c r="C144" s="57" t="s">
        <v>1218</v>
      </c>
      <c r="D144" s="56" t="s">
        <v>1237</v>
      </c>
      <c r="E144" s="58">
        <v>18</v>
      </c>
      <c r="F144" s="58">
        <v>29</v>
      </c>
      <c r="G144" s="58">
        <v>55</v>
      </c>
      <c r="H144" s="58">
        <v>18</v>
      </c>
      <c r="I144" s="58">
        <v>18</v>
      </c>
      <c r="J144" s="58">
        <v>138</v>
      </c>
      <c r="K144" s="114">
        <v>92</v>
      </c>
      <c r="L144" s="115" t="s">
        <v>1234</v>
      </c>
    </row>
    <row r="145" spans="1:12" x14ac:dyDescent="0.25">
      <c r="A145" s="83">
        <v>138</v>
      </c>
      <c r="B145" s="90" t="s">
        <v>1088</v>
      </c>
      <c r="C145" s="57" t="s">
        <v>1218</v>
      </c>
      <c r="D145" s="56" t="s">
        <v>1237</v>
      </c>
      <c r="E145" s="58">
        <v>20</v>
      </c>
      <c r="F145" s="58">
        <v>30</v>
      </c>
      <c r="G145" s="58">
        <v>58</v>
      </c>
      <c r="H145" s="58">
        <v>20</v>
      </c>
      <c r="I145" s="58">
        <v>20</v>
      </c>
      <c r="J145" s="58">
        <v>148</v>
      </c>
      <c r="K145" s="114">
        <v>98.666666666666671</v>
      </c>
      <c r="L145" s="115" t="s">
        <v>1233</v>
      </c>
    </row>
    <row r="146" spans="1:12" x14ac:dyDescent="0.25">
      <c r="A146" s="83">
        <v>139</v>
      </c>
      <c r="B146" s="91" t="s">
        <v>98</v>
      </c>
      <c r="C146" s="59" t="str">
        <f>VLOOKUP(B146,[1]Hoja2!$A$5:$I$417,9,FALSE)</f>
        <v>PROFESIONAL</v>
      </c>
      <c r="D146" s="60" t="str">
        <f>VLOOKUP(B146,[1]Hoja2!$A$5:$S$417,19,FALSE)</f>
        <v>AUDITORIA</v>
      </c>
      <c r="E146" s="124">
        <f>10+10</f>
        <v>20</v>
      </c>
      <c r="F146" s="124">
        <f>10+9+10</f>
        <v>29</v>
      </c>
      <c r="G146" s="124">
        <f>10+9+9+10+10+9</f>
        <v>57</v>
      </c>
      <c r="H146" s="124">
        <f>10+9</f>
        <v>19</v>
      </c>
      <c r="I146" s="124">
        <f>9+10</f>
        <v>19</v>
      </c>
      <c r="J146" s="61">
        <f>SUM(E146:I146)</f>
        <v>144</v>
      </c>
      <c r="K146" s="116">
        <f>+J146/1.5</f>
        <v>96</v>
      </c>
      <c r="L146" s="117" t="str">
        <f>IF(K146&gt;=95,"Excelente",IF(K146&gt;=85,"Muy Bueno",IF(K146&gt;=75,"Bueno",IF(K146&gt;=60,"Regular",IF(K146&gt;=35,"Deficiente","")))))</f>
        <v>Excelente</v>
      </c>
    </row>
    <row r="147" spans="1:12" x14ac:dyDescent="0.25">
      <c r="A147" s="83">
        <v>140</v>
      </c>
      <c r="B147" s="90" t="s">
        <v>308</v>
      </c>
      <c r="C147" s="57" t="s">
        <v>1218</v>
      </c>
      <c r="D147" s="56" t="s">
        <v>96</v>
      </c>
      <c r="E147" s="58">
        <v>18</v>
      </c>
      <c r="F147" s="58">
        <v>25.5</v>
      </c>
      <c r="G147" s="58">
        <v>54</v>
      </c>
      <c r="H147" s="58">
        <v>18</v>
      </c>
      <c r="I147" s="58">
        <v>18</v>
      </c>
      <c r="J147" s="58">
        <v>133.5</v>
      </c>
      <c r="K147" s="114">
        <v>89</v>
      </c>
      <c r="L147" s="115" t="s">
        <v>1234</v>
      </c>
    </row>
    <row r="148" spans="1:12" x14ac:dyDescent="0.25">
      <c r="A148" s="83">
        <v>141</v>
      </c>
      <c r="B148" s="90" t="s">
        <v>1054</v>
      </c>
      <c r="C148" s="57" t="s">
        <v>1218</v>
      </c>
      <c r="D148" s="56" t="s">
        <v>616</v>
      </c>
      <c r="E148" s="58">
        <v>20</v>
      </c>
      <c r="F148" s="58">
        <v>30</v>
      </c>
      <c r="G148" s="58">
        <v>57</v>
      </c>
      <c r="H148" s="58">
        <v>19</v>
      </c>
      <c r="I148" s="58">
        <v>20</v>
      </c>
      <c r="J148" s="58">
        <v>146</v>
      </c>
      <c r="K148" s="114">
        <v>97.333333333333329</v>
      </c>
      <c r="L148" s="115" t="s">
        <v>1233</v>
      </c>
    </row>
    <row r="149" spans="1:12" x14ac:dyDescent="0.25">
      <c r="A149" s="83">
        <v>142</v>
      </c>
      <c r="B149" s="90" t="s">
        <v>311</v>
      </c>
      <c r="C149" s="57" t="s">
        <v>1218</v>
      </c>
      <c r="D149" s="56" t="s">
        <v>97</v>
      </c>
      <c r="E149" s="58">
        <v>16.5</v>
      </c>
      <c r="F149" s="58">
        <v>24</v>
      </c>
      <c r="G149" s="58">
        <v>51</v>
      </c>
      <c r="H149" s="58">
        <v>18</v>
      </c>
      <c r="I149" s="58">
        <v>15</v>
      </c>
      <c r="J149" s="58">
        <v>124.5</v>
      </c>
      <c r="K149" s="114">
        <v>83</v>
      </c>
      <c r="L149" s="115" t="s">
        <v>1315</v>
      </c>
    </row>
    <row r="150" spans="1:12" x14ac:dyDescent="0.25">
      <c r="A150" s="83">
        <v>143</v>
      </c>
      <c r="B150" s="89" t="s">
        <v>1254</v>
      </c>
      <c r="C150" s="59" t="s">
        <v>1244</v>
      </c>
      <c r="D150" s="60" t="s">
        <v>1242</v>
      </c>
      <c r="E150" s="124">
        <v>36</v>
      </c>
      <c r="F150" s="124">
        <v>27</v>
      </c>
      <c r="G150" s="124">
        <v>27</v>
      </c>
      <c r="H150" s="124">
        <v>36</v>
      </c>
      <c r="I150" s="124">
        <v>9</v>
      </c>
      <c r="J150" s="61">
        <f>SUM(E150:I150)</f>
        <v>135</v>
      </c>
      <c r="K150" s="116">
        <f>+J150/1.5</f>
        <v>90</v>
      </c>
      <c r="L150" s="117" t="str">
        <f>IF(K150&gt;=95,"Excelente",IF(K150&gt;=85,"Muy Bueno",IF(K150&gt;=75,"Bueno",IF(K150&gt;=60,"Regular",IF(K150&gt;=35,"Deficiente","")))))</f>
        <v>Muy Bueno</v>
      </c>
    </row>
    <row r="151" spans="1:12" x14ac:dyDescent="0.25">
      <c r="A151" s="83">
        <v>144</v>
      </c>
      <c r="B151" s="90" t="s">
        <v>852</v>
      </c>
      <c r="C151" s="57" t="s">
        <v>1218</v>
      </c>
      <c r="D151" s="56" t="s">
        <v>342</v>
      </c>
      <c r="E151" s="58">
        <v>20</v>
      </c>
      <c r="F151" s="58">
        <v>30</v>
      </c>
      <c r="G151" s="58">
        <v>60</v>
      </c>
      <c r="H151" s="58">
        <v>20</v>
      </c>
      <c r="I151" s="58">
        <v>20</v>
      </c>
      <c r="J151" s="58">
        <v>150</v>
      </c>
      <c r="K151" s="114">
        <v>100</v>
      </c>
      <c r="L151" s="115" t="s">
        <v>1233</v>
      </c>
    </row>
    <row r="152" spans="1:12" x14ac:dyDescent="0.25">
      <c r="A152" s="83">
        <v>146</v>
      </c>
      <c r="B152" s="90">
        <v>112810479</v>
      </c>
      <c r="C152" s="57" t="s">
        <v>1320</v>
      </c>
      <c r="D152" s="56" t="s">
        <v>1317</v>
      </c>
      <c r="E152" s="58">
        <v>20</v>
      </c>
      <c r="F152" s="58">
        <v>29</v>
      </c>
      <c r="G152" s="58">
        <v>58</v>
      </c>
      <c r="H152" s="58">
        <v>20</v>
      </c>
      <c r="I152" s="58">
        <v>20</v>
      </c>
      <c r="J152" s="58">
        <v>147</v>
      </c>
      <c r="K152" s="114">
        <v>98</v>
      </c>
      <c r="L152" s="115" t="s">
        <v>1233</v>
      </c>
    </row>
    <row r="153" spans="1:12" x14ac:dyDescent="0.25">
      <c r="A153" s="83">
        <v>147</v>
      </c>
      <c r="B153" s="90" t="s">
        <v>705</v>
      </c>
      <c r="C153" s="57" t="s">
        <v>1218</v>
      </c>
      <c r="D153" s="56" t="s">
        <v>96</v>
      </c>
      <c r="E153" s="58">
        <v>20</v>
      </c>
      <c r="F153" s="58">
        <v>27</v>
      </c>
      <c r="G153" s="58">
        <v>57</v>
      </c>
      <c r="H153" s="58">
        <v>19</v>
      </c>
      <c r="I153" s="58">
        <v>18</v>
      </c>
      <c r="J153" s="58">
        <v>141</v>
      </c>
      <c r="K153" s="114">
        <v>94</v>
      </c>
      <c r="L153" s="115" t="s">
        <v>1234</v>
      </c>
    </row>
    <row r="154" spans="1:12" x14ac:dyDescent="0.25">
      <c r="A154" s="83">
        <v>148</v>
      </c>
      <c r="B154" s="90" t="s">
        <v>316</v>
      </c>
      <c r="C154" s="57" t="s">
        <v>1218</v>
      </c>
      <c r="D154" s="56" t="s">
        <v>97</v>
      </c>
      <c r="E154" s="58">
        <v>20</v>
      </c>
      <c r="F154" s="58">
        <v>28</v>
      </c>
      <c r="G154" s="58">
        <v>48</v>
      </c>
      <c r="H154" s="58">
        <v>29</v>
      </c>
      <c r="I154" s="58">
        <v>19</v>
      </c>
      <c r="J154" s="58">
        <v>144</v>
      </c>
      <c r="K154" s="114">
        <v>96</v>
      </c>
      <c r="L154" s="115" t="s">
        <v>1233</v>
      </c>
    </row>
    <row r="155" spans="1:12" x14ac:dyDescent="0.25">
      <c r="A155" s="83">
        <v>149</v>
      </c>
      <c r="B155" s="91" t="s">
        <v>319</v>
      </c>
      <c r="C155" s="59" t="s">
        <v>1218</v>
      </c>
      <c r="D155" s="60" t="s">
        <v>121</v>
      </c>
      <c r="E155" s="124">
        <v>19</v>
      </c>
      <c r="F155" s="124">
        <v>28</v>
      </c>
      <c r="G155" s="124">
        <v>57</v>
      </c>
      <c r="H155" s="124">
        <v>19</v>
      </c>
      <c r="I155" s="124">
        <v>19</v>
      </c>
      <c r="J155" s="61">
        <v>142</v>
      </c>
      <c r="K155" s="116">
        <v>94.67</v>
      </c>
      <c r="L155" s="117" t="s">
        <v>1234</v>
      </c>
    </row>
    <row r="156" spans="1:12" x14ac:dyDescent="0.25">
      <c r="A156" s="83">
        <v>150</v>
      </c>
      <c r="B156" s="90" t="s">
        <v>71</v>
      </c>
      <c r="C156" s="57" t="s">
        <v>1218</v>
      </c>
      <c r="D156" s="56" t="s">
        <v>111</v>
      </c>
      <c r="E156" s="58">
        <v>20</v>
      </c>
      <c r="F156" s="58">
        <v>30</v>
      </c>
      <c r="G156" s="58">
        <v>60</v>
      </c>
      <c r="H156" s="58">
        <v>20</v>
      </c>
      <c r="I156" s="58">
        <v>19</v>
      </c>
      <c r="J156" s="58">
        <v>149</v>
      </c>
      <c r="K156" s="114">
        <v>99.333333333333329</v>
      </c>
      <c r="L156" s="115" t="s">
        <v>1233</v>
      </c>
    </row>
    <row r="157" spans="1:12" x14ac:dyDescent="0.25">
      <c r="A157" s="83">
        <v>151</v>
      </c>
      <c r="B157" s="90" t="s">
        <v>1000</v>
      </c>
      <c r="C157" s="57" t="s">
        <v>1218</v>
      </c>
      <c r="D157" s="56" t="s">
        <v>96</v>
      </c>
      <c r="E157" s="58">
        <v>20</v>
      </c>
      <c r="F157" s="58">
        <v>28</v>
      </c>
      <c r="G157" s="58">
        <v>56</v>
      </c>
      <c r="H157" s="58">
        <v>19</v>
      </c>
      <c r="I157" s="58">
        <v>18</v>
      </c>
      <c r="J157" s="58">
        <v>141</v>
      </c>
      <c r="K157" s="114">
        <v>94</v>
      </c>
      <c r="L157" s="115" t="s">
        <v>1234</v>
      </c>
    </row>
    <row r="158" spans="1:12" x14ac:dyDescent="0.25">
      <c r="A158" s="83">
        <v>152</v>
      </c>
      <c r="B158" s="90" t="s">
        <v>790</v>
      </c>
      <c r="C158" s="57" t="s">
        <v>1218</v>
      </c>
      <c r="D158" s="56" t="s">
        <v>97</v>
      </c>
      <c r="E158" s="58">
        <v>20</v>
      </c>
      <c r="F158" s="58">
        <v>29</v>
      </c>
      <c r="G158" s="58">
        <v>59</v>
      </c>
      <c r="H158" s="58">
        <v>20</v>
      </c>
      <c r="I158" s="58">
        <v>19</v>
      </c>
      <c r="J158" s="58">
        <v>147</v>
      </c>
      <c r="K158" s="114">
        <v>98</v>
      </c>
      <c r="L158" s="115" t="s">
        <v>1233</v>
      </c>
    </row>
    <row r="159" spans="1:12" x14ac:dyDescent="0.25">
      <c r="A159" s="83">
        <v>153</v>
      </c>
      <c r="B159" s="90" t="s">
        <v>584</v>
      </c>
      <c r="C159" s="57" t="s">
        <v>1219</v>
      </c>
      <c r="D159" s="56" t="s">
        <v>267</v>
      </c>
      <c r="E159" s="58">
        <v>40</v>
      </c>
      <c r="F159" s="58">
        <v>29</v>
      </c>
      <c r="G159" s="58">
        <v>30</v>
      </c>
      <c r="H159" s="58">
        <v>38</v>
      </c>
      <c r="I159" s="58">
        <v>10</v>
      </c>
      <c r="J159" s="58">
        <v>147</v>
      </c>
      <c r="K159" s="114">
        <v>98</v>
      </c>
      <c r="L159" s="115" t="s">
        <v>1233</v>
      </c>
    </row>
    <row r="160" spans="1:12" x14ac:dyDescent="0.25">
      <c r="A160" s="83">
        <v>154</v>
      </c>
      <c r="B160" s="92" t="s">
        <v>793</v>
      </c>
      <c r="C160" s="63" t="s">
        <v>1218</v>
      </c>
      <c r="D160" s="55" t="s">
        <v>106</v>
      </c>
      <c r="E160" s="64">
        <v>19</v>
      </c>
      <c r="F160" s="64">
        <v>30</v>
      </c>
      <c r="G160" s="64">
        <v>59</v>
      </c>
      <c r="H160" s="64">
        <v>18</v>
      </c>
      <c r="I160" s="64">
        <v>19</v>
      </c>
      <c r="J160" s="64">
        <v>145</v>
      </c>
      <c r="K160" s="112">
        <v>96.666666666666671</v>
      </c>
      <c r="L160" s="113" t="s">
        <v>1233</v>
      </c>
    </row>
    <row r="161" spans="1:12" x14ac:dyDescent="0.25">
      <c r="A161" s="83">
        <v>155</v>
      </c>
      <c r="B161" s="90" t="s">
        <v>322</v>
      </c>
      <c r="C161" s="57" t="s">
        <v>1218</v>
      </c>
      <c r="D161" s="56" t="s">
        <v>1236</v>
      </c>
      <c r="E161" s="58">
        <v>20</v>
      </c>
      <c r="F161" s="58">
        <v>28</v>
      </c>
      <c r="G161" s="58">
        <v>59</v>
      </c>
      <c r="H161" s="58">
        <v>19</v>
      </c>
      <c r="I161" s="58">
        <v>20</v>
      </c>
      <c r="J161" s="58">
        <v>146</v>
      </c>
      <c r="K161" s="114">
        <v>97.333333333333329</v>
      </c>
      <c r="L161" s="115" t="s">
        <v>1233</v>
      </c>
    </row>
    <row r="162" spans="1:12" x14ac:dyDescent="0.25">
      <c r="A162" s="83">
        <v>156</v>
      </c>
      <c r="B162" s="89" t="s">
        <v>1255</v>
      </c>
      <c r="C162" s="59" t="s">
        <v>1244</v>
      </c>
      <c r="D162" s="60" t="s">
        <v>1242</v>
      </c>
      <c r="E162" s="124">
        <v>38</v>
      </c>
      <c r="F162" s="124">
        <v>28</v>
      </c>
      <c r="G162" s="124">
        <v>27</v>
      </c>
      <c r="H162" s="124">
        <v>37</v>
      </c>
      <c r="I162" s="124">
        <v>10</v>
      </c>
      <c r="J162" s="61">
        <f>SUM(E162:I162)</f>
        <v>140</v>
      </c>
      <c r="K162" s="116">
        <f>+J162/1.5</f>
        <v>93.333333333333329</v>
      </c>
      <c r="L162" s="117" t="str">
        <f>IF(K162&gt;=95,"Excelente",IF(K162&gt;=85,"Muy Bueno",IF(K162&gt;=75,"Bueno",IF(K162&gt;=60,"Regular",IF(K162&gt;=35,"Deficiente","")))))</f>
        <v>Muy Bueno</v>
      </c>
    </row>
    <row r="163" spans="1:12" x14ac:dyDescent="0.25">
      <c r="A163" s="83">
        <v>157</v>
      </c>
      <c r="B163" s="91" t="s">
        <v>1007</v>
      </c>
      <c r="C163" s="59" t="s">
        <v>1220</v>
      </c>
      <c r="D163" s="60" t="s">
        <v>121</v>
      </c>
      <c r="E163" s="124">
        <v>36</v>
      </c>
      <c r="F163" s="124">
        <v>24</v>
      </c>
      <c r="G163" s="124">
        <v>27</v>
      </c>
      <c r="H163" s="124">
        <v>34.5</v>
      </c>
      <c r="I163" s="124">
        <v>10</v>
      </c>
      <c r="J163" s="61">
        <v>131.5</v>
      </c>
      <c r="K163" s="116">
        <v>87.67</v>
      </c>
      <c r="L163" s="117" t="s">
        <v>1234</v>
      </c>
    </row>
    <row r="164" spans="1:12" x14ac:dyDescent="0.25">
      <c r="A164" s="83">
        <v>158</v>
      </c>
      <c r="B164" s="90" t="s">
        <v>1107</v>
      </c>
      <c r="C164" s="57" t="s">
        <v>1239</v>
      </c>
      <c r="D164" s="56" t="s">
        <v>888</v>
      </c>
      <c r="E164" s="58">
        <v>18</v>
      </c>
      <c r="F164" s="58">
        <v>29</v>
      </c>
      <c r="G164" s="58">
        <v>57</v>
      </c>
      <c r="H164" s="58">
        <v>18</v>
      </c>
      <c r="I164" s="58">
        <v>20</v>
      </c>
      <c r="J164" s="58">
        <v>142</v>
      </c>
      <c r="K164" s="114">
        <v>94.666666666666671</v>
      </c>
      <c r="L164" s="115" t="s">
        <v>1234</v>
      </c>
    </row>
    <row r="165" spans="1:12" x14ac:dyDescent="0.25">
      <c r="A165" s="83">
        <v>159</v>
      </c>
      <c r="B165" s="90" t="s">
        <v>328</v>
      </c>
      <c r="C165" s="57" t="s">
        <v>1218</v>
      </c>
      <c r="D165" s="56" t="s">
        <v>97</v>
      </c>
      <c r="E165" s="58">
        <v>19</v>
      </c>
      <c r="F165" s="58">
        <v>28</v>
      </c>
      <c r="G165" s="58">
        <v>57</v>
      </c>
      <c r="H165" s="58">
        <v>16.5</v>
      </c>
      <c r="I165" s="58">
        <v>16.5</v>
      </c>
      <c r="J165" s="58">
        <v>137</v>
      </c>
      <c r="K165" s="114">
        <v>91.333333333333329</v>
      </c>
      <c r="L165" s="115" t="s">
        <v>1234</v>
      </c>
    </row>
    <row r="166" spans="1:12" x14ac:dyDescent="0.25">
      <c r="A166" s="83">
        <v>160</v>
      </c>
      <c r="B166" s="89" t="s">
        <v>1256</v>
      </c>
      <c r="C166" s="59" t="s">
        <v>1244</v>
      </c>
      <c r="D166" s="60" t="s">
        <v>1242</v>
      </c>
      <c r="E166" s="124">
        <v>39</v>
      </c>
      <c r="F166" s="124">
        <v>28</v>
      </c>
      <c r="G166" s="124">
        <v>29</v>
      </c>
      <c r="H166" s="124">
        <v>39</v>
      </c>
      <c r="I166" s="124">
        <v>10</v>
      </c>
      <c r="J166" s="61">
        <f>SUM(E166:I166)</f>
        <v>145</v>
      </c>
      <c r="K166" s="116">
        <f>+J166/1.5</f>
        <v>96.666666666666671</v>
      </c>
      <c r="L166" s="117" t="str">
        <f>IF(K166&gt;=95,"Excelente",IF(K166&gt;=85,"Muy Bueno",IF(K166&gt;=75,"Bueno",IF(K166&gt;=60,"Regular",IF(K166&gt;=35,"Deficiente","")))))</f>
        <v>Excelente</v>
      </c>
    </row>
    <row r="167" spans="1:12" x14ac:dyDescent="0.25">
      <c r="A167" s="83">
        <v>161</v>
      </c>
      <c r="B167" s="89" t="s">
        <v>1257</v>
      </c>
      <c r="C167" s="59" t="s">
        <v>1244</v>
      </c>
      <c r="D167" s="60" t="s">
        <v>1242</v>
      </c>
      <c r="E167" s="124">
        <v>39</v>
      </c>
      <c r="F167" s="124">
        <v>29</v>
      </c>
      <c r="G167" s="124">
        <v>29</v>
      </c>
      <c r="H167" s="124">
        <v>38</v>
      </c>
      <c r="I167" s="124">
        <v>10</v>
      </c>
      <c r="J167" s="61">
        <f>SUM(E167:I167)</f>
        <v>145</v>
      </c>
      <c r="K167" s="116">
        <f>+J167/1.5</f>
        <v>96.666666666666671</v>
      </c>
      <c r="L167" s="117" t="str">
        <f>IF(K167&gt;=95,"Excelente",IF(K167&gt;=85,"Muy Bueno",IF(K167&gt;=75,"Bueno",IF(K167&gt;=60,"Regular",IF(K167&gt;=35,"Deficiente","")))))</f>
        <v>Excelente</v>
      </c>
    </row>
    <row r="168" spans="1:12" x14ac:dyDescent="0.25">
      <c r="A168" s="83">
        <v>162</v>
      </c>
      <c r="B168" s="90" t="s">
        <v>1131</v>
      </c>
      <c r="C168" s="57" t="s">
        <v>1220</v>
      </c>
      <c r="D168" s="56" t="s">
        <v>97</v>
      </c>
      <c r="E168" s="58">
        <v>38</v>
      </c>
      <c r="F168" s="58">
        <v>27</v>
      </c>
      <c r="G168" s="58">
        <v>28</v>
      </c>
      <c r="H168" s="58">
        <v>38</v>
      </c>
      <c r="I168" s="58">
        <v>9</v>
      </c>
      <c r="J168" s="58">
        <v>140</v>
      </c>
      <c r="K168" s="114">
        <v>93.333333333333329</v>
      </c>
      <c r="L168" s="115" t="s">
        <v>1234</v>
      </c>
    </row>
    <row r="169" spans="1:12" x14ac:dyDescent="0.25">
      <c r="A169" s="83">
        <v>163</v>
      </c>
      <c r="B169" s="90" t="s">
        <v>1051</v>
      </c>
      <c r="C169" s="57" t="s">
        <v>1239</v>
      </c>
      <c r="D169" s="56" t="s">
        <v>851</v>
      </c>
      <c r="E169" s="58">
        <v>0</v>
      </c>
      <c r="F169" s="58">
        <v>0</v>
      </c>
      <c r="G169" s="58">
        <v>0</v>
      </c>
      <c r="H169" s="58">
        <v>0</v>
      </c>
      <c r="I169" s="58">
        <v>0</v>
      </c>
      <c r="J169" s="58">
        <v>0</v>
      </c>
      <c r="K169" s="114">
        <v>0</v>
      </c>
      <c r="L169" s="115" t="s">
        <v>1276</v>
      </c>
    </row>
    <row r="170" spans="1:12" x14ac:dyDescent="0.25">
      <c r="A170" s="83">
        <v>164</v>
      </c>
      <c r="B170" s="90" t="s">
        <v>326</v>
      </c>
      <c r="C170" s="57" t="s">
        <v>1218</v>
      </c>
      <c r="D170" s="56" t="s">
        <v>97</v>
      </c>
      <c r="E170" s="58">
        <v>19</v>
      </c>
      <c r="F170" s="58">
        <v>29</v>
      </c>
      <c r="G170" s="58">
        <v>60</v>
      </c>
      <c r="H170" s="58">
        <v>19</v>
      </c>
      <c r="I170" s="58">
        <v>19</v>
      </c>
      <c r="J170" s="58">
        <v>146</v>
      </c>
      <c r="K170" s="114">
        <v>97.333333333333329</v>
      </c>
      <c r="L170" s="115" t="s">
        <v>1233</v>
      </c>
    </row>
    <row r="171" spans="1:12" x14ac:dyDescent="0.25">
      <c r="A171" s="83">
        <v>165</v>
      </c>
      <c r="B171" s="93">
        <v>109670474</v>
      </c>
      <c r="C171" s="63" t="s">
        <v>1308</v>
      </c>
      <c r="D171" s="55" t="s">
        <v>1307</v>
      </c>
      <c r="E171" s="64">
        <v>20</v>
      </c>
      <c r="F171" s="64">
        <v>30</v>
      </c>
      <c r="G171" s="64">
        <v>59</v>
      </c>
      <c r="H171" s="64">
        <v>20</v>
      </c>
      <c r="I171" s="64">
        <v>20</v>
      </c>
      <c r="J171" s="64">
        <f>E171+F171+G171+H171+I171</f>
        <v>149</v>
      </c>
      <c r="K171" s="112">
        <f>J171/1.5</f>
        <v>99.333333333333329</v>
      </c>
      <c r="L171" s="113" t="s">
        <v>1233</v>
      </c>
    </row>
    <row r="172" spans="1:12" x14ac:dyDescent="0.25">
      <c r="A172" s="83">
        <v>166</v>
      </c>
      <c r="B172" s="90" t="s">
        <v>968</v>
      </c>
      <c r="C172" s="57" t="s">
        <v>1218</v>
      </c>
      <c r="D172" s="56" t="s">
        <v>1236</v>
      </c>
      <c r="E172" s="58">
        <v>20</v>
      </c>
      <c r="F172" s="58">
        <v>28</v>
      </c>
      <c r="G172" s="58">
        <v>57</v>
      </c>
      <c r="H172" s="58">
        <v>18</v>
      </c>
      <c r="I172" s="58">
        <v>20</v>
      </c>
      <c r="J172" s="58">
        <v>143</v>
      </c>
      <c r="K172" s="114">
        <v>95.333333333333329</v>
      </c>
      <c r="L172" s="115" t="s">
        <v>1233</v>
      </c>
    </row>
    <row r="173" spans="1:12" x14ac:dyDescent="0.25">
      <c r="A173" s="83">
        <v>167</v>
      </c>
      <c r="B173" s="90" t="s">
        <v>109</v>
      </c>
      <c r="C173" s="57" t="s">
        <v>1239</v>
      </c>
      <c r="D173" s="56" t="s">
        <v>111</v>
      </c>
      <c r="E173" s="58">
        <v>20</v>
      </c>
      <c r="F173" s="58">
        <v>28</v>
      </c>
      <c r="G173" s="58">
        <v>58</v>
      </c>
      <c r="H173" s="58">
        <v>19</v>
      </c>
      <c r="I173" s="58">
        <v>20</v>
      </c>
      <c r="J173" s="58">
        <v>145</v>
      </c>
      <c r="K173" s="114">
        <v>96.66</v>
      </c>
      <c r="L173" s="115" t="s">
        <v>1233</v>
      </c>
    </row>
    <row r="174" spans="1:12" x14ac:dyDescent="0.25">
      <c r="A174" s="83">
        <v>168</v>
      </c>
      <c r="B174" s="90" t="s">
        <v>333</v>
      </c>
      <c r="C174" s="57" t="s">
        <v>1219</v>
      </c>
      <c r="D174" s="56" t="s">
        <v>117</v>
      </c>
      <c r="E174" s="58">
        <v>37</v>
      </c>
      <c r="F174" s="58">
        <v>29</v>
      </c>
      <c r="G174" s="58">
        <v>28</v>
      </c>
      <c r="H174" s="58">
        <v>38</v>
      </c>
      <c r="I174" s="58">
        <v>10</v>
      </c>
      <c r="J174" s="58">
        <v>142</v>
      </c>
      <c r="K174" s="114">
        <v>94.666666666666671</v>
      </c>
      <c r="L174" s="115" t="s">
        <v>1234</v>
      </c>
    </row>
    <row r="175" spans="1:12" x14ac:dyDescent="0.25">
      <c r="A175" s="83">
        <v>169</v>
      </c>
      <c r="B175" s="89" t="s">
        <v>1258</v>
      </c>
      <c r="C175" s="59" t="s">
        <v>1244</v>
      </c>
      <c r="D175" s="60" t="s">
        <v>1242</v>
      </c>
      <c r="E175" s="124">
        <v>39</v>
      </c>
      <c r="F175" s="124">
        <v>29</v>
      </c>
      <c r="G175" s="124">
        <v>30</v>
      </c>
      <c r="H175" s="124">
        <v>40</v>
      </c>
      <c r="I175" s="124">
        <v>10</v>
      </c>
      <c r="J175" s="61">
        <f>SUM(E175:I175)</f>
        <v>148</v>
      </c>
      <c r="K175" s="116">
        <f>+J175/1.5</f>
        <v>98.666666666666671</v>
      </c>
      <c r="L175" s="117" t="str">
        <f>IF(K175&gt;=95,"Excelente",IF(K175&gt;=85,"Muy Bueno",IF(K175&gt;=75,"Bueno",IF(K175&gt;=60,"Regular",IF(K175&gt;=35,"Deficiente","")))))</f>
        <v>Excelente</v>
      </c>
    </row>
    <row r="176" spans="1:12" x14ac:dyDescent="0.25">
      <c r="A176" s="83">
        <v>170</v>
      </c>
      <c r="B176" s="90" t="s">
        <v>335</v>
      </c>
      <c r="C176" s="57" t="s">
        <v>1218</v>
      </c>
      <c r="D176" s="56" t="s">
        <v>342</v>
      </c>
      <c r="E176" s="58">
        <v>19</v>
      </c>
      <c r="F176" s="58">
        <v>29</v>
      </c>
      <c r="G176" s="58">
        <v>60</v>
      </c>
      <c r="H176" s="58">
        <v>18</v>
      </c>
      <c r="I176" s="58">
        <v>20</v>
      </c>
      <c r="J176" s="58">
        <v>146</v>
      </c>
      <c r="K176" s="114">
        <v>97.333333333333329</v>
      </c>
      <c r="L176" s="115" t="s">
        <v>1233</v>
      </c>
    </row>
    <row r="177" spans="1:12" x14ac:dyDescent="0.25">
      <c r="A177" s="83">
        <v>171</v>
      </c>
      <c r="B177" s="90" t="s">
        <v>950</v>
      </c>
      <c r="C177" s="57" t="s">
        <v>1218</v>
      </c>
      <c r="D177" s="56" t="s">
        <v>1235</v>
      </c>
      <c r="E177" s="58">
        <v>20</v>
      </c>
      <c r="F177" s="58">
        <v>27</v>
      </c>
      <c r="G177" s="58">
        <v>59</v>
      </c>
      <c r="H177" s="58">
        <v>19</v>
      </c>
      <c r="I177" s="58">
        <v>18</v>
      </c>
      <c r="J177" s="58">
        <v>143</v>
      </c>
      <c r="K177" s="114">
        <v>95.333333333333329</v>
      </c>
      <c r="L177" s="115" t="s">
        <v>1233</v>
      </c>
    </row>
    <row r="178" spans="1:12" x14ac:dyDescent="0.25">
      <c r="A178" s="83">
        <v>172</v>
      </c>
      <c r="B178" s="90" t="s">
        <v>337</v>
      </c>
      <c r="C178" s="57" t="s">
        <v>1218</v>
      </c>
      <c r="D178" s="56" t="s">
        <v>97</v>
      </c>
      <c r="E178" s="58">
        <v>19</v>
      </c>
      <c r="F178" s="58">
        <v>27</v>
      </c>
      <c r="G178" s="58">
        <v>59</v>
      </c>
      <c r="H178" s="58">
        <v>18</v>
      </c>
      <c r="I178" s="58">
        <v>18</v>
      </c>
      <c r="J178" s="58">
        <v>141</v>
      </c>
      <c r="K178" s="114">
        <v>94</v>
      </c>
      <c r="L178" s="115" t="s">
        <v>1234</v>
      </c>
    </row>
    <row r="179" spans="1:12" x14ac:dyDescent="0.25">
      <c r="A179" s="83">
        <v>173</v>
      </c>
      <c r="B179" s="90" t="s">
        <v>1133</v>
      </c>
      <c r="C179" s="57" t="s">
        <v>1219</v>
      </c>
      <c r="D179" s="56" t="s">
        <v>97</v>
      </c>
      <c r="E179" s="58">
        <v>39</v>
      </c>
      <c r="F179" s="58">
        <v>28</v>
      </c>
      <c r="G179" s="58">
        <v>29</v>
      </c>
      <c r="H179" s="58">
        <v>39</v>
      </c>
      <c r="I179" s="58">
        <v>10</v>
      </c>
      <c r="J179" s="58">
        <v>145</v>
      </c>
      <c r="K179" s="114">
        <v>96.666666666666671</v>
      </c>
      <c r="L179" s="115" t="s">
        <v>1233</v>
      </c>
    </row>
    <row r="180" spans="1:12" x14ac:dyDescent="0.25">
      <c r="A180" s="83">
        <v>174</v>
      </c>
      <c r="B180" s="90" t="s">
        <v>889</v>
      </c>
      <c r="C180" s="57" t="s">
        <v>1221</v>
      </c>
      <c r="D180" s="56" t="s">
        <v>861</v>
      </c>
      <c r="E180" s="58">
        <v>19</v>
      </c>
      <c r="F180" s="58">
        <v>29</v>
      </c>
      <c r="G180" s="58">
        <v>49</v>
      </c>
      <c r="H180" s="58">
        <v>29</v>
      </c>
      <c r="I180" s="58">
        <v>20</v>
      </c>
      <c r="J180" s="58">
        <v>146</v>
      </c>
      <c r="K180" s="114">
        <v>97.333333333333329</v>
      </c>
      <c r="L180" s="115" t="s">
        <v>1233</v>
      </c>
    </row>
    <row r="181" spans="1:12" x14ac:dyDescent="0.25">
      <c r="A181" s="83">
        <v>175</v>
      </c>
      <c r="B181" s="90" t="s">
        <v>340</v>
      </c>
      <c r="C181" s="57" t="s">
        <v>1221</v>
      </c>
      <c r="D181" s="56" t="s">
        <v>616</v>
      </c>
      <c r="E181" s="58">
        <v>17.5</v>
      </c>
      <c r="F181" s="58">
        <v>29</v>
      </c>
      <c r="G181" s="58">
        <v>49</v>
      </c>
      <c r="H181" s="58">
        <v>29</v>
      </c>
      <c r="I181" s="58">
        <v>19</v>
      </c>
      <c r="J181" s="58">
        <v>143.5</v>
      </c>
      <c r="K181" s="114">
        <v>95.666666666666671</v>
      </c>
      <c r="L181" s="115" t="s">
        <v>1233</v>
      </c>
    </row>
    <row r="182" spans="1:12" x14ac:dyDescent="0.25">
      <c r="A182" s="83">
        <v>176</v>
      </c>
      <c r="B182" s="90" t="s">
        <v>1299</v>
      </c>
      <c r="C182" s="57" t="s">
        <v>1220</v>
      </c>
      <c r="D182" s="56" t="s">
        <v>97</v>
      </c>
      <c r="E182" s="58">
        <v>40</v>
      </c>
      <c r="F182" s="58">
        <v>30</v>
      </c>
      <c r="G182" s="58">
        <v>29</v>
      </c>
      <c r="H182" s="58">
        <v>39</v>
      </c>
      <c r="I182" s="58">
        <v>10</v>
      </c>
      <c r="J182" s="58">
        <v>148</v>
      </c>
      <c r="K182" s="114">
        <v>98.666666666666671</v>
      </c>
      <c r="L182" s="115" t="s">
        <v>1233</v>
      </c>
    </row>
    <row r="183" spans="1:12" x14ac:dyDescent="0.25">
      <c r="A183" s="83">
        <v>177</v>
      </c>
      <c r="B183" s="91" t="s">
        <v>692</v>
      </c>
      <c r="C183" s="59" t="s">
        <v>1239</v>
      </c>
      <c r="D183" s="60" t="s">
        <v>1240</v>
      </c>
      <c r="E183" s="124">
        <f>10+10</f>
        <v>20</v>
      </c>
      <c r="F183" s="124">
        <f>10+9+10</f>
        <v>29</v>
      </c>
      <c r="G183" s="124">
        <f>9+10+9+10+10+10</f>
        <v>58</v>
      </c>
      <c r="H183" s="124">
        <f>10+9</f>
        <v>19</v>
      </c>
      <c r="I183" s="124">
        <f>9+9</f>
        <v>18</v>
      </c>
      <c r="J183" s="61">
        <f>SUM(E183:I183)</f>
        <v>144</v>
      </c>
      <c r="K183" s="116">
        <f>+J183/1.5</f>
        <v>96</v>
      </c>
      <c r="L183" s="117" t="str">
        <f>IF(K183&gt;=95,"Excelente",IF(K183&gt;=85,"Muy Bueno",IF(K183&gt;=75,"Bueno",IF(K183&gt;=60,"Regular",IF(K183&gt;=35,"Deficiente","")))))</f>
        <v>Excelente</v>
      </c>
    </row>
    <row r="184" spans="1:12" x14ac:dyDescent="0.25">
      <c r="A184" s="83">
        <v>178</v>
      </c>
      <c r="B184" s="91" t="s">
        <v>972</v>
      </c>
      <c r="C184" s="59" t="s">
        <v>1218</v>
      </c>
      <c r="D184" s="60" t="s">
        <v>121</v>
      </c>
      <c r="E184" s="124">
        <v>19</v>
      </c>
      <c r="F184" s="124">
        <v>29</v>
      </c>
      <c r="G184" s="124">
        <v>57</v>
      </c>
      <c r="H184" s="124">
        <v>19</v>
      </c>
      <c r="I184" s="124">
        <v>19</v>
      </c>
      <c r="J184" s="61">
        <v>143</v>
      </c>
      <c r="K184" s="116">
        <v>95.33</v>
      </c>
      <c r="L184" s="117" t="s">
        <v>1233</v>
      </c>
    </row>
    <row r="185" spans="1:12" x14ac:dyDescent="0.25">
      <c r="A185" s="83">
        <v>179</v>
      </c>
      <c r="B185" s="90" t="s">
        <v>956</v>
      </c>
      <c r="C185" s="57" t="s">
        <v>1220</v>
      </c>
      <c r="D185" s="56" t="s">
        <v>108</v>
      </c>
      <c r="E185" s="58">
        <v>40</v>
      </c>
      <c r="F185" s="58">
        <v>24</v>
      </c>
      <c r="G185" s="58">
        <v>28</v>
      </c>
      <c r="H185" s="58">
        <v>37</v>
      </c>
      <c r="I185" s="58">
        <v>10</v>
      </c>
      <c r="J185" s="58">
        <v>139</v>
      </c>
      <c r="K185" s="114">
        <v>92.666666666666671</v>
      </c>
      <c r="L185" s="115" t="s">
        <v>1234</v>
      </c>
    </row>
    <row r="186" spans="1:12" x14ac:dyDescent="0.25">
      <c r="A186" s="83">
        <v>180</v>
      </c>
      <c r="B186" s="91" t="s">
        <v>344</v>
      </c>
      <c r="C186" s="59" t="s">
        <v>1218</v>
      </c>
      <c r="D186" s="60" t="s">
        <v>121</v>
      </c>
      <c r="E186" s="124">
        <v>20</v>
      </c>
      <c r="F186" s="124">
        <v>29</v>
      </c>
      <c r="G186" s="124">
        <v>49</v>
      </c>
      <c r="H186" s="124">
        <v>30</v>
      </c>
      <c r="I186" s="124">
        <v>20</v>
      </c>
      <c r="J186" s="61">
        <v>148</v>
      </c>
      <c r="K186" s="116">
        <v>98.67</v>
      </c>
      <c r="L186" s="117" t="s">
        <v>1233</v>
      </c>
    </row>
    <row r="187" spans="1:12" x14ac:dyDescent="0.25">
      <c r="A187" s="83">
        <v>181</v>
      </c>
      <c r="B187" s="90" t="s">
        <v>346</v>
      </c>
      <c r="C187" s="57" t="s">
        <v>1220</v>
      </c>
      <c r="D187" s="56" t="s">
        <v>96</v>
      </c>
      <c r="E187" s="58">
        <v>40</v>
      </c>
      <c r="F187" s="58">
        <v>30</v>
      </c>
      <c r="G187" s="58">
        <v>29</v>
      </c>
      <c r="H187" s="58">
        <v>38</v>
      </c>
      <c r="I187" s="58">
        <v>10</v>
      </c>
      <c r="J187" s="58">
        <v>147</v>
      </c>
      <c r="K187" s="114">
        <v>98</v>
      </c>
      <c r="L187" s="115" t="s">
        <v>1233</v>
      </c>
    </row>
    <row r="188" spans="1:12" x14ac:dyDescent="0.25">
      <c r="A188" s="83">
        <v>182</v>
      </c>
      <c r="B188" s="90" t="s">
        <v>348</v>
      </c>
      <c r="C188" s="57" t="s">
        <v>1218</v>
      </c>
      <c r="D188" s="56" t="s">
        <v>111</v>
      </c>
      <c r="E188" s="58">
        <v>20</v>
      </c>
      <c r="F188" s="58">
        <v>28</v>
      </c>
      <c r="G188" s="58">
        <v>60</v>
      </c>
      <c r="H188" s="58">
        <v>20</v>
      </c>
      <c r="I188" s="58">
        <v>20</v>
      </c>
      <c r="J188" s="58">
        <v>148</v>
      </c>
      <c r="K188" s="114">
        <v>98.666666666666671</v>
      </c>
      <c r="L188" s="115" t="s">
        <v>1233</v>
      </c>
    </row>
    <row r="189" spans="1:12" x14ac:dyDescent="0.25">
      <c r="A189" s="83">
        <v>183</v>
      </c>
      <c r="B189" s="91" t="s">
        <v>15</v>
      </c>
      <c r="C189" s="59" t="s">
        <v>1218</v>
      </c>
      <c r="D189" s="60" t="s">
        <v>114</v>
      </c>
      <c r="E189" s="124">
        <v>20</v>
      </c>
      <c r="F189" s="124">
        <v>29</v>
      </c>
      <c r="G189" s="124">
        <v>49</v>
      </c>
      <c r="H189" s="124">
        <v>29</v>
      </c>
      <c r="I189" s="124">
        <v>20</v>
      </c>
      <c r="J189" s="61">
        <v>147</v>
      </c>
      <c r="K189" s="116">
        <v>98</v>
      </c>
      <c r="L189" s="117" t="s">
        <v>1233</v>
      </c>
    </row>
    <row r="190" spans="1:12" x14ac:dyDescent="0.25">
      <c r="A190" s="83">
        <v>184</v>
      </c>
      <c r="B190" s="90" t="s">
        <v>353</v>
      </c>
      <c r="C190" s="57" t="s">
        <v>1218</v>
      </c>
      <c r="D190" s="56" t="s">
        <v>342</v>
      </c>
      <c r="E190" s="58">
        <v>19</v>
      </c>
      <c r="F190" s="58">
        <v>30</v>
      </c>
      <c r="G190" s="58">
        <v>60</v>
      </c>
      <c r="H190" s="58">
        <v>20</v>
      </c>
      <c r="I190" s="58">
        <v>20</v>
      </c>
      <c r="J190" s="58">
        <v>149</v>
      </c>
      <c r="K190" s="114">
        <v>99.333333333333329</v>
      </c>
      <c r="L190" s="115" t="s">
        <v>1233</v>
      </c>
    </row>
    <row r="191" spans="1:12" x14ac:dyDescent="0.25">
      <c r="A191" s="83">
        <v>185</v>
      </c>
      <c r="B191" s="90" t="s">
        <v>356</v>
      </c>
      <c r="C191" s="57" t="s">
        <v>1220</v>
      </c>
      <c r="D191" s="56" t="s">
        <v>926</v>
      </c>
      <c r="E191" s="58">
        <v>38</v>
      </c>
      <c r="F191" s="58">
        <v>28</v>
      </c>
      <c r="G191" s="58">
        <v>29</v>
      </c>
      <c r="H191" s="58">
        <v>38</v>
      </c>
      <c r="I191" s="58">
        <v>10</v>
      </c>
      <c r="J191" s="58">
        <v>143</v>
      </c>
      <c r="K191" s="114">
        <v>95.333333333333329</v>
      </c>
      <c r="L191" s="115" t="s">
        <v>1233</v>
      </c>
    </row>
    <row r="192" spans="1:12" x14ac:dyDescent="0.25">
      <c r="A192" s="83">
        <v>186</v>
      </c>
      <c r="B192" s="92" t="s">
        <v>586</v>
      </c>
      <c r="C192" s="63" t="s">
        <v>1218</v>
      </c>
      <c r="D192" s="55" t="s">
        <v>106</v>
      </c>
      <c r="E192" s="64">
        <v>19</v>
      </c>
      <c r="F192" s="64">
        <v>27</v>
      </c>
      <c r="G192" s="64">
        <v>56</v>
      </c>
      <c r="H192" s="64">
        <v>18</v>
      </c>
      <c r="I192" s="64">
        <v>20</v>
      </c>
      <c r="J192" s="64">
        <v>140</v>
      </c>
      <c r="K192" s="112">
        <v>93.333333333333329</v>
      </c>
      <c r="L192" s="113" t="s">
        <v>1234</v>
      </c>
    </row>
    <row r="193" spans="1:12" x14ac:dyDescent="0.25">
      <c r="A193" s="83">
        <v>187</v>
      </c>
      <c r="B193" s="92" t="s">
        <v>360</v>
      </c>
      <c r="C193" s="63" t="s">
        <v>1218</v>
      </c>
      <c r="D193" s="55" t="s">
        <v>106</v>
      </c>
      <c r="E193" s="64">
        <v>19</v>
      </c>
      <c r="F193" s="64">
        <v>30</v>
      </c>
      <c r="G193" s="64">
        <v>59</v>
      </c>
      <c r="H193" s="64">
        <v>18</v>
      </c>
      <c r="I193" s="64">
        <v>19</v>
      </c>
      <c r="J193" s="64">
        <v>145</v>
      </c>
      <c r="K193" s="112">
        <v>96.666666666666671</v>
      </c>
      <c r="L193" s="113" t="s">
        <v>1233</v>
      </c>
    </row>
    <row r="194" spans="1:12" x14ac:dyDescent="0.25">
      <c r="A194" s="83">
        <v>188</v>
      </c>
      <c r="B194" s="89" t="s">
        <v>1259</v>
      </c>
      <c r="C194" s="59" t="s">
        <v>1244</v>
      </c>
      <c r="D194" s="60" t="s">
        <v>1242</v>
      </c>
      <c r="E194" s="124">
        <v>36</v>
      </c>
      <c r="F194" s="124">
        <v>25.5</v>
      </c>
      <c r="G194" s="124">
        <v>27</v>
      </c>
      <c r="H194" s="124">
        <v>36</v>
      </c>
      <c r="I194" s="124">
        <v>10</v>
      </c>
      <c r="J194" s="61">
        <f>SUM(E194:I194)</f>
        <v>134.5</v>
      </c>
      <c r="K194" s="116">
        <f>+J194/1.5</f>
        <v>89.666666666666671</v>
      </c>
      <c r="L194" s="117" t="str">
        <f>IF(K194&gt;=95,"Excelente",IF(K194&gt;=85,"Muy Bueno",IF(K194&gt;=75,"Bueno",IF(K194&gt;=60,"Regular",IF(K194&gt;=35,"Deficiente","")))))</f>
        <v>Muy Bueno</v>
      </c>
    </row>
    <row r="195" spans="1:12" x14ac:dyDescent="0.25">
      <c r="A195" s="83">
        <v>189</v>
      </c>
      <c r="B195" s="90" t="s">
        <v>366</v>
      </c>
      <c r="C195" s="57" t="s">
        <v>1218</v>
      </c>
      <c r="D195" s="56" t="s">
        <v>117</v>
      </c>
      <c r="E195" s="58">
        <v>19</v>
      </c>
      <c r="F195" s="58">
        <v>29</v>
      </c>
      <c r="G195" s="58">
        <v>59</v>
      </c>
      <c r="H195" s="58">
        <v>18</v>
      </c>
      <c r="I195" s="58">
        <v>19</v>
      </c>
      <c r="J195" s="58">
        <v>144</v>
      </c>
      <c r="K195" s="114">
        <v>96</v>
      </c>
      <c r="L195" s="115" t="s">
        <v>1233</v>
      </c>
    </row>
    <row r="196" spans="1:12" x14ac:dyDescent="0.25">
      <c r="A196" s="83">
        <v>190</v>
      </c>
      <c r="B196" s="90" t="s">
        <v>630</v>
      </c>
      <c r="C196" s="57" t="s">
        <v>1222</v>
      </c>
      <c r="D196" s="56" t="s">
        <v>267</v>
      </c>
      <c r="E196" s="58">
        <v>37</v>
      </c>
      <c r="F196" s="58">
        <v>27</v>
      </c>
      <c r="G196" s="58">
        <v>27</v>
      </c>
      <c r="H196" s="58">
        <v>37</v>
      </c>
      <c r="I196" s="58">
        <v>10</v>
      </c>
      <c r="J196" s="58">
        <v>138</v>
      </c>
      <c r="K196" s="114">
        <v>92</v>
      </c>
      <c r="L196" s="115" t="s">
        <v>1234</v>
      </c>
    </row>
    <row r="197" spans="1:12" x14ac:dyDescent="0.25">
      <c r="A197" s="83">
        <v>191</v>
      </c>
      <c r="B197" s="91" t="s">
        <v>1284</v>
      </c>
      <c r="C197" s="59" t="s">
        <v>1218</v>
      </c>
      <c r="D197" s="60" t="s">
        <v>616</v>
      </c>
      <c r="E197" s="124">
        <v>20</v>
      </c>
      <c r="F197" s="124">
        <v>29</v>
      </c>
      <c r="G197" s="124">
        <v>58</v>
      </c>
      <c r="H197" s="124">
        <v>19</v>
      </c>
      <c r="I197" s="124">
        <v>20</v>
      </c>
      <c r="J197" s="61">
        <v>146</v>
      </c>
      <c r="K197" s="116">
        <v>97.333333333333329</v>
      </c>
      <c r="L197" s="117" t="s">
        <v>1233</v>
      </c>
    </row>
    <row r="198" spans="1:12" x14ac:dyDescent="0.25">
      <c r="A198" s="83">
        <v>192</v>
      </c>
      <c r="B198" s="90" t="s">
        <v>799</v>
      </c>
      <c r="C198" s="57" t="s">
        <v>1222</v>
      </c>
      <c r="D198" s="56" t="s">
        <v>267</v>
      </c>
      <c r="E198" s="58">
        <v>40</v>
      </c>
      <c r="F198" s="58">
        <v>28</v>
      </c>
      <c r="G198" s="58">
        <v>29</v>
      </c>
      <c r="H198" s="58">
        <v>39</v>
      </c>
      <c r="I198" s="58">
        <v>10</v>
      </c>
      <c r="J198" s="58">
        <v>146</v>
      </c>
      <c r="K198" s="114">
        <v>97.333333333333329</v>
      </c>
      <c r="L198" s="115" t="s">
        <v>1233</v>
      </c>
    </row>
    <row r="199" spans="1:12" x14ac:dyDescent="0.25">
      <c r="A199" s="83">
        <v>193</v>
      </c>
      <c r="B199" s="90" t="s">
        <v>981</v>
      </c>
      <c r="C199" s="57" t="s">
        <v>1218</v>
      </c>
      <c r="D199" s="56" t="s">
        <v>114</v>
      </c>
      <c r="E199" s="58">
        <v>19</v>
      </c>
      <c r="F199" s="58">
        <v>28</v>
      </c>
      <c r="G199" s="58">
        <v>57</v>
      </c>
      <c r="H199" s="58">
        <v>19</v>
      </c>
      <c r="I199" s="58">
        <v>19</v>
      </c>
      <c r="J199" s="58">
        <v>142</v>
      </c>
      <c r="K199" s="114">
        <v>94.666666666666671</v>
      </c>
      <c r="L199" s="115" t="s">
        <v>1234</v>
      </c>
    </row>
    <row r="200" spans="1:12" x14ac:dyDescent="0.25">
      <c r="A200" s="83">
        <v>194</v>
      </c>
      <c r="B200" s="90" t="s">
        <v>1082</v>
      </c>
      <c r="C200" s="57" t="s">
        <v>1218</v>
      </c>
      <c r="D200" s="56" t="s">
        <v>96</v>
      </c>
      <c r="E200" s="58">
        <v>18</v>
      </c>
      <c r="F200" s="58">
        <v>28</v>
      </c>
      <c r="G200" s="58">
        <v>54</v>
      </c>
      <c r="H200" s="58">
        <v>18</v>
      </c>
      <c r="I200" s="58">
        <v>19</v>
      </c>
      <c r="J200" s="58">
        <v>137</v>
      </c>
      <c r="K200" s="114">
        <v>91.333333333333329</v>
      </c>
      <c r="L200" s="115" t="s">
        <v>1234</v>
      </c>
    </row>
    <row r="201" spans="1:12" x14ac:dyDescent="0.25">
      <c r="A201" s="83">
        <v>195</v>
      </c>
      <c r="B201" s="90" t="s">
        <v>803</v>
      </c>
      <c r="C201" s="57" t="s">
        <v>1218</v>
      </c>
      <c r="D201" s="56" t="s">
        <v>121</v>
      </c>
      <c r="E201" s="58">
        <v>19</v>
      </c>
      <c r="F201" s="58">
        <v>29</v>
      </c>
      <c r="G201" s="58">
        <v>49</v>
      </c>
      <c r="H201" s="58">
        <v>30</v>
      </c>
      <c r="I201" s="58">
        <v>20</v>
      </c>
      <c r="J201" s="58">
        <v>147</v>
      </c>
      <c r="K201" s="114">
        <v>98</v>
      </c>
      <c r="L201" s="115" t="s">
        <v>1233</v>
      </c>
    </row>
    <row r="202" spans="1:12" x14ac:dyDescent="0.25">
      <c r="A202" s="83">
        <v>196</v>
      </c>
      <c r="B202" s="90" t="s">
        <v>652</v>
      </c>
      <c r="C202" s="57" t="s">
        <v>1218</v>
      </c>
      <c r="D202" s="56" t="s">
        <v>97</v>
      </c>
      <c r="E202" s="58">
        <v>19</v>
      </c>
      <c r="F202" s="58">
        <v>29</v>
      </c>
      <c r="G202" s="58">
        <v>59</v>
      </c>
      <c r="H202" s="58">
        <v>20</v>
      </c>
      <c r="I202" s="58">
        <v>19</v>
      </c>
      <c r="J202" s="58">
        <v>146</v>
      </c>
      <c r="K202" s="114">
        <v>97.333333333333329</v>
      </c>
      <c r="L202" s="115" t="s">
        <v>1233</v>
      </c>
    </row>
    <row r="203" spans="1:12" x14ac:dyDescent="0.25">
      <c r="A203" s="83">
        <v>197</v>
      </c>
      <c r="B203" s="90" t="s">
        <v>958</v>
      </c>
      <c r="C203" s="57" t="s">
        <v>1239</v>
      </c>
      <c r="D203" s="56" t="s">
        <v>851</v>
      </c>
      <c r="E203" s="58">
        <v>18</v>
      </c>
      <c r="F203" s="58">
        <v>29</v>
      </c>
      <c r="G203" s="58">
        <v>57</v>
      </c>
      <c r="H203" s="58">
        <v>18</v>
      </c>
      <c r="I203" s="58">
        <v>20</v>
      </c>
      <c r="J203" s="58">
        <v>142</v>
      </c>
      <c r="K203" s="114">
        <v>94.666666666666671</v>
      </c>
      <c r="L203" s="115" t="s">
        <v>1234</v>
      </c>
    </row>
    <row r="204" spans="1:12" x14ac:dyDescent="0.25">
      <c r="A204" s="83">
        <v>198</v>
      </c>
      <c r="B204" s="93" t="s">
        <v>1279</v>
      </c>
      <c r="C204" s="63" t="s">
        <v>1218</v>
      </c>
      <c r="D204" s="55" t="s">
        <v>843</v>
      </c>
      <c r="E204" s="64">
        <v>19</v>
      </c>
      <c r="F204" s="64">
        <v>28</v>
      </c>
      <c r="G204" s="64">
        <v>55</v>
      </c>
      <c r="H204" s="64">
        <v>18</v>
      </c>
      <c r="I204" s="64">
        <v>19</v>
      </c>
      <c r="J204" s="64">
        <v>139</v>
      </c>
      <c r="K204" s="112">
        <v>92.666666666666671</v>
      </c>
      <c r="L204" s="113" t="s">
        <v>1234</v>
      </c>
    </row>
    <row r="205" spans="1:12" x14ac:dyDescent="0.25">
      <c r="A205" s="83">
        <v>199</v>
      </c>
      <c r="B205" s="90" t="s">
        <v>846</v>
      </c>
      <c r="C205" s="57" t="s">
        <v>1312</v>
      </c>
      <c r="D205" s="56" t="s">
        <v>851</v>
      </c>
      <c r="E205" s="58">
        <v>19</v>
      </c>
      <c r="F205" s="58">
        <v>28</v>
      </c>
      <c r="G205" s="58">
        <v>57</v>
      </c>
      <c r="H205" s="58">
        <v>18</v>
      </c>
      <c r="I205" s="58">
        <v>20</v>
      </c>
      <c r="J205" s="58">
        <v>142</v>
      </c>
      <c r="K205" s="114">
        <v>94.666666666666671</v>
      </c>
      <c r="L205" s="115" t="s">
        <v>1234</v>
      </c>
    </row>
    <row r="206" spans="1:12" x14ac:dyDescent="0.25">
      <c r="A206" s="83">
        <v>200</v>
      </c>
      <c r="B206" s="91" t="s">
        <v>1137</v>
      </c>
      <c r="C206" s="59" t="s">
        <v>1218</v>
      </c>
      <c r="D206" s="60" t="s">
        <v>861</v>
      </c>
      <c r="E206" s="124">
        <v>20</v>
      </c>
      <c r="F206" s="124">
        <v>29</v>
      </c>
      <c r="G206" s="124">
        <v>53</v>
      </c>
      <c r="H206" s="124">
        <v>19</v>
      </c>
      <c r="I206" s="124">
        <v>20</v>
      </c>
      <c r="J206" s="61">
        <v>141</v>
      </c>
      <c r="K206" s="116">
        <v>94</v>
      </c>
      <c r="L206" s="117" t="s">
        <v>1234</v>
      </c>
    </row>
    <row r="207" spans="1:12" x14ac:dyDescent="0.25">
      <c r="A207" s="83"/>
      <c r="B207" s="90" t="s">
        <v>370</v>
      </c>
      <c r="C207" s="57" t="s">
        <v>1218</v>
      </c>
      <c r="D207" s="56" t="s">
        <v>97</v>
      </c>
      <c r="E207" s="58">
        <v>20</v>
      </c>
      <c r="F207" s="58">
        <v>28</v>
      </c>
      <c r="G207" s="58">
        <v>48</v>
      </c>
      <c r="H207" s="58">
        <v>29</v>
      </c>
      <c r="I207" s="58">
        <v>19</v>
      </c>
      <c r="J207" s="58">
        <v>144</v>
      </c>
      <c r="K207" s="114">
        <v>96</v>
      </c>
      <c r="L207" s="115" t="s">
        <v>1233</v>
      </c>
    </row>
    <row r="208" spans="1:12" x14ac:dyDescent="0.25">
      <c r="A208" s="83">
        <v>201</v>
      </c>
      <c r="B208" s="90"/>
      <c r="C208" s="57"/>
      <c r="D208" s="56"/>
      <c r="E208" s="58"/>
      <c r="F208" s="58"/>
      <c r="G208" s="58"/>
      <c r="H208" s="58"/>
      <c r="I208" s="58"/>
      <c r="J208" s="58"/>
      <c r="K208" s="114"/>
      <c r="L208" s="115"/>
    </row>
    <row r="209" spans="1:12" x14ac:dyDescent="0.25">
      <c r="A209" s="83">
        <v>202</v>
      </c>
      <c r="B209" s="90" t="s">
        <v>1139</v>
      </c>
      <c r="C209" s="57" t="s">
        <v>1218</v>
      </c>
      <c r="D209" s="56" t="s">
        <v>108</v>
      </c>
      <c r="E209" s="58">
        <v>18</v>
      </c>
      <c r="F209" s="58">
        <v>27</v>
      </c>
      <c r="G209" s="58">
        <v>58</v>
      </c>
      <c r="H209" s="58">
        <v>18</v>
      </c>
      <c r="I209" s="58">
        <v>19</v>
      </c>
      <c r="J209" s="58">
        <v>140</v>
      </c>
      <c r="K209" s="114">
        <v>93.333333333333329</v>
      </c>
      <c r="L209" s="115" t="s">
        <v>1234</v>
      </c>
    </row>
    <row r="210" spans="1:12" x14ac:dyDescent="0.25">
      <c r="A210" s="83">
        <v>203</v>
      </c>
      <c r="B210" s="90" t="s">
        <v>376</v>
      </c>
      <c r="C210" s="57" t="s">
        <v>1218</v>
      </c>
      <c r="D210" s="56" t="s">
        <v>96</v>
      </c>
      <c r="E210" s="58">
        <v>18</v>
      </c>
      <c r="F210" s="58">
        <v>28</v>
      </c>
      <c r="G210" s="58">
        <v>58</v>
      </c>
      <c r="H210" s="58">
        <v>19</v>
      </c>
      <c r="I210" s="58">
        <v>19</v>
      </c>
      <c r="J210" s="58">
        <v>142</v>
      </c>
      <c r="K210" s="114">
        <v>94.666666666666671</v>
      </c>
      <c r="L210" s="115" t="s">
        <v>1234</v>
      </c>
    </row>
    <row r="211" spans="1:12" x14ac:dyDescent="0.25">
      <c r="A211" s="83">
        <v>204</v>
      </c>
      <c r="B211" s="90" t="s">
        <v>987</v>
      </c>
      <c r="C211" s="57" t="s">
        <v>1218</v>
      </c>
      <c r="D211" s="56" t="s">
        <v>1237</v>
      </c>
      <c r="E211" s="58">
        <v>20</v>
      </c>
      <c r="F211" s="58">
        <v>29</v>
      </c>
      <c r="G211" s="58">
        <v>60</v>
      </c>
      <c r="H211" s="58">
        <v>19</v>
      </c>
      <c r="I211" s="58">
        <v>20</v>
      </c>
      <c r="J211" s="58">
        <v>148</v>
      </c>
      <c r="K211" s="114">
        <v>98.666666666666671</v>
      </c>
      <c r="L211" s="115" t="s">
        <v>1233</v>
      </c>
    </row>
    <row r="212" spans="1:12" x14ac:dyDescent="0.25">
      <c r="A212" s="83">
        <v>205</v>
      </c>
      <c r="B212" s="90" t="s">
        <v>378</v>
      </c>
      <c r="C212" s="57" t="s">
        <v>1222</v>
      </c>
      <c r="D212" s="56" t="s">
        <v>342</v>
      </c>
      <c r="E212" s="58">
        <v>38</v>
      </c>
      <c r="F212" s="58">
        <v>30</v>
      </c>
      <c r="G212" s="58">
        <v>29</v>
      </c>
      <c r="H212" s="58">
        <v>40</v>
      </c>
      <c r="I212" s="58">
        <v>9</v>
      </c>
      <c r="J212" s="58">
        <v>146</v>
      </c>
      <c r="K212" s="114">
        <v>97.333333333333329</v>
      </c>
      <c r="L212" s="115" t="s">
        <v>1233</v>
      </c>
    </row>
    <row r="213" spans="1:12" x14ac:dyDescent="0.25">
      <c r="A213" s="83">
        <v>206</v>
      </c>
      <c r="B213" s="90" t="s">
        <v>806</v>
      </c>
      <c r="C213" s="57" t="s">
        <v>1220</v>
      </c>
      <c r="D213" s="56" t="s">
        <v>12</v>
      </c>
      <c r="E213" s="58">
        <v>36</v>
      </c>
      <c r="F213" s="58">
        <v>25.5</v>
      </c>
      <c r="G213" s="58">
        <v>25.5</v>
      </c>
      <c r="H213" s="58">
        <v>34.5</v>
      </c>
      <c r="I213" s="58">
        <v>9</v>
      </c>
      <c r="J213" s="58">
        <v>130.5</v>
      </c>
      <c r="K213" s="114">
        <v>87</v>
      </c>
      <c r="L213" s="115" t="s">
        <v>1234</v>
      </c>
    </row>
    <row r="214" spans="1:12" x14ac:dyDescent="0.25">
      <c r="A214" s="83">
        <v>207</v>
      </c>
      <c r="B214" s="93" t="s">
        <v>1275</v>
      </c>
      <c r="C214" s="63" t="s">
        <v>1218</v>
      </c>
      <c r="D214" s="55" t="s">
        <v>1280</v>
      </c>
      <c r="E214" s="64">
        <v>18</v>
      </c>
      <c r="F214" s="64">
        <v>27</v>
      </c>
      <c r="G214" s="64">
        <v>56</v>
      </c>
      <c r="H214" s="64">
        <v>20</v>
      </c>
      <c r="I214" s="64">
        <v>20</v>
      </c>
      <c r="J214" s="64">
        <v>141</v>
      </c>
      <c r="K214" s="112">
        <v>94</v>
      </c>
      <c r="L214" s="113" t="s">
        <v>1234</v>
      </c>
    </row>
    <row r="215" spans="1:12" x14ac:dyDescent="0.25">
      <c r="A215" s="83">
        <v>208</v>
      </c>
      <c r="B215" s="93" t="s">
        <v>916</v>
      </c>
      <c r="C215" s="63" t="s">
        <v>1218</v>
      </c>
      <c r="D215" s="55" t="s">
        <v>1280</v>
      </c>
      <c r="E215" s="64">
        <v>19</v>
      </c>
      <c r="F215" s="64">
        <v>28</v>
      </c>
      <c r="G215" s="64">
        <v>56</v>
      </c>
      <c r="H215" s="64">
        <v>19</v>
      </c>
      <c r="I215" s="64">
        <v>20</v>
      </c>
      <c r="J215" s="64">
        <v>142</v>
      </c>
      <c r="K215" s="112">
        <v>94.666666666666671</v>
      </c>
      <c r="L215" s="113" t="s">
        <v>1234</v>
      </c>
    </row>
    <row r="216" spans="1:12" x14ac:dyDescent="0.25">
      <c r="A216" s="83">
        <v>209</v>
      </c>
      <c r="B216" s="90" t="s">
        <v>1300</v>
      </c>
      <c r="C216" s="57" t="s">
        <v>1220</v>
      </c>
      <c r="D216" s="56" t="s">
        <v>97</v>
      </c>
      <c r="E216" s="58">
        <v>37</v>
      </c>
      <c r="F216" s="58">
        <v>30</v>
      </c>
      <c r="G216" s="58">
        <v>29</v>
      </c>
      <c r="H216" s="58">
        <v>38</v>
      </c>
      <c r="I216" s="58">
        <v>10</v>
      </c>
      <c r="J216" s="58">
        <v>144</v>
      </c>
      <c r="K216" s="114">
        <v>96</v>
      </c>
      <c r="L216" s="115" t="s">
        <v>1233</v>
      </c>
    </row>
    <row r="217" spans="1:12" x14ac:dyDescent="0.25">
      <c r="A217" s="83">
        <v>210</v>
      </c>
      <c r="B217" s="90" t="s">
        <v>381</v>
      </c>
      <c r="C217" s="57" t="s">
        <v>1218</v>
      </c>
      <c r="D217" s="56" t="s">
        <v>1236</v>
      </c>
      <c r="E217" s="58">
        <v>20</v>
      </c>
      <c r="F217" s="58">
        <v>28</v>
      </c>
      <c r="G217" s="58">
        <v>58</v>
      </c>
      <c r="H217" s="58">
        <v>20</v>
      </c>
      <c r="I217" s="58">
        <v>20</v>
      </c>
      <c r="J217" s="58">
        <v>146</v>
      </c>
      <c r="K217" s="114">
        <v>97.333333333333329</v>
      </c>
      <c r="L217" s="115" t="s">
        <v>1233</v>
      </c>
    </row>
    <row r="218" spans="1:12" x14ac:dyDescent="0.25">
      <c r="A218" s="83">
        <v>211</v>
      </c>
      <c r="B218" s="90" t="s">
        <v>384</v>
      </c>
      <c r="C218" s="57" t="s">
        <v>1218</v>
      </c>
      <c r="D218" s="56" t="s">
        <v>1237</v>
      </c>
      <c r="E218" s="58">
        <v>20</v>
      </c>
      <c r="F218" s="58">
        <v>28</v>
      </c>
      <c r="G218" s="58">
        <v>59</v>
      </c>
      <c r="H218" s="58">
        <v>19</v>
      </c>
      <c r="I218" s="58">
        <v>20</v>
      </c>
      <c r="J218" s="58">
        <v>146</v>
      </c>
      <c r="K218" s="114">
        <v>97.333333333333329</v>
      </c>
      <c r="L218" s="115" t="s">
        <v>1233</v>
      </c>
    </row>
    <row r="219" spans="1:12" x14ac:dyDescent="0.25">
      <c r="A219" s="83">
        <v>212</v>
      </c>
      <c r="B219" s="91" t="s">
        <v>387</v>
      </c>
      <c r="C219" s="59" t="s">
        <v>1218</v>
      </c>
      <c r="D219" s="60" t="s">
        <v>121</v>
      </c>
      <c r="E219" s="124">
        <v>18</v>
      </c>
      <c r="F219" s="124">
        <v>25.5</v>
      </c>
      <c r="G219" s="124">
        <v>56</v>
      </c>
      <c r="H219" s="124">
        <v>18</v>
      </c>
      <c r="I219" s="124">
        <v>19</v>
      </c>
      <c r="J219" s="61">
        <v>136.5</v>
      </c>
      <c r="K219" s="116">
        <v>91</v>
      </c>
      <c r="L219" s="117" t="s">
        <v>1234</v>
      </c>
    </row>
    <row r="220" spans="1:12" x14ac:dyDescent="0.25">
      <c r="A220" s="83">
        <v>213</v>
      </c>
      <c r="B220" s="96" t="s">
        <v>654</v>
      </c>
      <c r="C220" s="57" t="s">
        <v>1218</v>
      </c>
      <c r="D220" s="56" t="s">
        <v>1235</v>
      </c>
      <c r="E220" s="58">
        <v>19</v>
      </c>
      <c r="F220" s="58">
        <v>28</v>
      </c>
      <c r="G220" s="58">
        <v>57</v>
      </c>
      <c r="H220" s="58">
        <v>18</v>
      </c>
      <c r="I220" s="58">
        <v>19</v>
      </c>
      <c r="J220" s="58">
        <v>141</v>
      </c>
      <c r="K220" s="114">
        <v>94</v>
      </c>
      <c r="L220" s="115" t="s">
        <v>1234</v>
      </c>
    </row>
    <row r="221" spans="1:12" x14ac:dyDescent="0.25">
      <c r="A221" s="83">
        <v>214</v>
      </c>
      <c r="B221" s="90" t="s">
        <v>112</v>
      </c>
      <c r="C221" s="57" t="s">
        <v>1220</v>
      </c>
      <c r="D221" s="56" t="s">
        <v>614</v>
      </c>
      <c r="E221" s="58">
        <v>40</v>
      </c>
      <c r="F221" s="58">
        <v>30</v>
      </c>
      <c r="G221" s="58">
        <v>30</v>
      </c>
      <c r="H221" s="58">
        <v>39</v>
      </c>
      <c r="I221" s="58">
        <v>9</v>
      </c>
      <c r="J221" s="58">
        <v>148</v>
      </c>
      <c r="K221" s="114">
        <v>98.666666666666671</v>
      </c>
      <c r="L221" s="115" t="s">
        <v>1233</v>
      </c>
    </row>
    <row r="222" spans="1:12" x14ac:dyDescent="0.25">
      <c r="A222" s="83">
        <v>215</v>
      </c>
      <c r="B222" s="90" t="s">
        <v>389</v>
      </c>
      <c r="C222" s="57" t="s">
        <v>1222</v>
      </c>
      <c r="D222" s="56" t="s">
        <v>267</v>
      </c>
      <c r="E222" s="58">
        <v>37</v>
      </c>
      <c r="F222" s="58">
        <v>28</v>
      </c>
      <c r="G222" s="58">
        <v>29</v>
      </c>
      <c r="H222" s="58">
        <v>39</v>
      </c>
      <c r="I222" s="58">
        <v>10</v>
      </c>
      <c r="J222" s="58">
        <v>143</v>
      </c>
      <c r="K222" s="114">
        <v>95.333333333333329</v>
      </c>
      <c r="L222" s="115" t="s">
        <v>1233</v>
      </c>
    </row>
    <row r="223" spans="1:12" x14ac:dyDescent="0.25">
      <c r="A223" s="83">
        <v>216</v>
      </c>
      <c r="B223" s="90" t="s">
        <v>810</v>
      </c>
      <c r="C223" s="57" t="s">
        <v>1220</v>
      </c>
      <c r="D223" s="56" t="s">
        <v>97</v>
      </c>
      <c r="E223" s="58">
        <v>39</v>
      </c>
      <c r="F223" s="58">
        <v>29</v>
      </c>
      <c r="G223" s="58">
        <v>29</v>
      </c>
      <c r="H223" s="58">
        <v>39</v>
      </c>
      <c r="I223" s="58">
        <v>9</v>
      </c>
      <c r="J223" s="58">
        <v>145</v>
      </c>
      <c r="K223" s="114">
        <v>96.666666666666671</v>
      </c>
      <c r="L223" s="115" t="s">
        <v>1233</v>
      </c>
    </row>
    <row r="224" spans="1:12" x14ac:dyDescent="0.25">
      <c r="A224" s="83">
        <v>217</v>
      </c>
      <c r="B224" s="91" t="s">
        <v>656</v>
      </c>
      <c r="C224" s="59" t="s">
        <v>1218</v>
      </c>
      <c r="D224" s="60" t="s">
        <v>121</v>
      </c>
      <c r="E224" s="124">
        <v>19</v>
      </c>
      <c r="F224" s="124">
        <v>29</v>
      </c>
      <c r="G224" s="124">
        <v>57</v>
      </c>
      <c r="H224" s="124">
        <v>18</v>
      </c>
      <c r="I224" s="124">
        <v>20</v>
      </c>
      <c r="J224" s="61">
        <v>143</v>
      </c>
      <c r="K224" s="116">
        <v>95.33</v>
      </c>
      <c r="L224" s="117" t="s">
        <v>1233</v>
      </c>
    </row>
    <row r="225" spans="1:12" x14ac:dyDescent="0.25">
      <c r="A225" s="83">
        <v>218</v>
      </c>
      <c r="B225" s="90">
        <v>112870567</v>
      </c>
      <c r="C225" s="57" t="s">
        <v>1218</v>
      </c>
      <c r="D225" s="56" t="s">
        <v>114</v>
      </c>
      <c r="E225" s="58">
        <v>20</v>
      </c>
      <c r="F225" s="58">
        <v>30</v>
      </c>
      <c r="G225" s="58">
        <v>58</v>
      </c>
      <c r="H225" s="58">
        <v>19</v>
      </c>
      <c r="I225" s="58">
        <v>20</v>
      </c>
      <c r="J225" s="58">
        <v>147</v>
      </c>
      <c r="K225" s="114">
        <v>98</v>
      </c>
      <c r="L225" s="115" t="s">
        <v>1233</v>
      </c>
    </row>
    <row r="226" spans="1:12" x14ac:dyDescent="0.25">
      <c r="A226" s="83">
        <v>219</v>
      </c>
      <c r="B226" s="90">
        <v>401720379</v>
      </c>
      <c r="C226" s="57" t="s">
        <v>1218</v>
      </c>
      <c r="D226" s="56" t="s">
        <v>1281</v>
      </c>
      <c r="E226" s="58">
        <v>20</v>
      </c>
      <c r="F226" s="58">
        <v>27</v>
      </c>
      <c r="G226" s="58">
        <v>57</v>
      </c>
      <c r="H226" s="58">
        <v>19</v>
      </c>
      <c r="I226" s="58">
        <v>20</v>
      </c>
      <c r="J226" s="58">
        <v>143</v>
      </c>
      <c r="K226" s="114">
        <v>95.333333333333329</v>
      </c>
      <c r="L226" s="115" t="s">
        <v>1233</v>
      </c>
    </row>
    <row r="227" spans="1:12" x14ac:dyDescent="0.25">
      <c r="A227" s="83">
        <v>220</v>
      </c>
      <c r="B227" s="90" t="s">
        <v>1073</v>
      </c>
      <c r="C227" s="57" t="s">
        <v>1218</v>
      </c>
      <c r="D227" s="56" t="s">
        <v>97</v>
      </c>
      <c r="E227" s="58">
        <v>19</v>
      </c>
      <c r="F227" s="58">
        <v>28</v>
      </c>
      <c r="G227" s="58">
        <v>57</v>
      </c>
      <c r="H227" s="58">
        <v>18</v>
      </c>
      <c r="I227" s="58">
        <v>19</v>
      </c>
      <c r="J227" s="58">
        <v>141</v>
      </c>
      <c r="K227" s="114">
        <v>94</v>
      </c>
      <c r="L227" s="115" t="s">
        <v>1234</v>
      </c>
    </row>
    <row r="228" spans="1:12" x14ac:dyDescent="0.25">
      <c r="A228" s="83">
        <v>221</v>
      </c>
      <c r="B228" s="90" t="s">
        <v>673</v>
      </c>
      <c r="C228" s="57" t="s">
        <v>1218</v>
      </c>
      <c r="D228" s="56" t="s">
        <v>97</v>
      </c>
      <c r="E228" s="58">
        <v>19</v>
      </c>
      <c r="F228" s="58">
        <v>28</v>
      </c>
      <c r="G228" s="58">
        <v>47</v>
      </c>
      <c r="H228" s="58">
        <v>29</v>
      </c>
      <c r="I228" s="58">
        <v>19</v>
      </c>
      <c r="J228" s="58">
        <v>142</v>
      </c>
      <c r="K228" s="114">
        <v>94.666666666666671</v>
      </c>
      <c r="L228" s="115" t="s">
        <v>1234</v>
      </c>
    </row>
    <row r="229" spans="1:12" x14ac:dyDescent="0.25">
      <c r="A229" s="83">
        <v>222</v>
      </c>
      <c r="B229" s="90" t="s">
        <v>576</v>
      </c>
      <c r="C229" s="57" t="s">
        <v>1220</v>
      </c>
      <c r="D229" s="56" t="s">
        <v>12</v>
      </c>
      <c r="E229" s="58">
        <v>39</v>
      </c>
      <c r="F229" s="58">
        <v>30</v>
      </c>
      <c r="G229" s="58">
        <v>30</v>
      </c>
      <c r="H229" s="58">
        <v>40</v>
      </c>
      <c r="I229" s="58">
        <v>10</v>
      </c>
      <c r="J229" s="58">
        <v>149</v>
      </c>
      <c r="K229" s="114">
        <v>99.333333333333329</v>
      </c>
      <c r="L229" s="115" t="s">
        <v>1233</v>
      </c>
    </row>
    <row r="230" spans="1:12" x14ac:dyDescent="0.25">
      <c r="A230" s="83">
        <v>223</v>
      </c>
      <c r="B230" s="90" t="s">
        <v>391</v>
      </c>
      <c r="C230" s="57" t="s">
        <v>1218</v>
      </c>
      <c r="D230" s="56" t="s">
        <v>97</v>
      </c>
      <c r="E230" s="58">
        <v>19</v>
      </c>
      <c r="F230" s="58">
        <v>27</v>
      </c>
      <c r="G230" s="58">
        <v>57</v>
      </c>
      <c r="H230" s="58">
        <v>20</v>
      </c>
      <c r="I230" s="58">
        <v>19</v>
      </c>
      <c r="J230" s="58">
        <v>142</v>
      </c>
      <c r="K230" s="114">
        <v>94.666666666666671</v>
      </c>
      <c r="L230" s="115" t="s">
        <v>1234</v>
      </c>
    </row>
    <row r="231" spans="1:12" x14ac:dyDescent="0.25">
      <c r="A231" s="83">
        <v>224</v>
      </c>
      <c r="B231" s="90" t="s">
        <v>393</v>
      </c>
      <c r="C231" s="57" t="s">
        <v>1218</v>
      </c>
      <c r="D231" s="56" t="s">
        <v>1235</v>
      </c>
      <c r="E231" s="58">
        <v>19</v>
      </c>
      <c r="F231" s="58">
        <v>27</v>
      </c>
      <c r="G231" s="58">
        <v>59</v>
      </c>
      <c r="H231" s="58">
        <v>19</v>
      </c>
      <c r="I231" s="58">
        <v>19</v>
      </c>
      <c r="J231" s="58">
        <v>143</v>
      </c>
      <c r="K231" s="114">
        <v>95.333333333333329</v>
      </c>
      <c r="L231" s="115" t="s">
        <v>1233</v>
      </c>
    </row>
    <row r="232" spans="1:12" x14ac:dyDescent="0.25">
      <c r="A232" s="83">
        <v>225</v>
      </c>
      <c r="B232" s="90" t="s">
        <v>395</v>
      </c>
      <c r="C232" s="57" t="s">
        <v>1218</v>
      </c>
      <c r="D232" s="56" t="s">
        <v>96</v>
      </c>
      <c r="E232" s="58">
        <v>19</v>
      </c>
      <c r="F232" s="58">
        <v>28</v>
      </c>
      <c r="G232" s="58">
        <v>55</v>
      </c>
      <c r="H232" s="58">
        <v>18</v>
      </c>
      <c r="I232" s="58">
        <v>18</v>
      </c>
      <c r="J232" s="58">
        <v>138</v>
      </c>
      <c r="K232" s="114">
        <v>92</v>
      </c>
      <c r="L232" s="115" t="s">
        <v>1234</v>
      </c>
    </row>
    <row r="233" spans="1:12" x14ac:dyDescent="0.25">
      <c r="A233" s="83">
        <v>226</v>
      </c>
      <c r="B233" s="90" t="s">
        <v>397</v>
      </c>
      <c r="C233" s="57" t="s">
        <v>1218</v>
      </c>
      <c r="D233" s="56" t="s">
        <v>1235</v>
      </c>
      <c r="E233" s="58">
        <v>19</v>
      </c>
      <c r="F233" s="58">
        <v>29</v>
      </c>
      <c r="G233" s="58">
        <v>57</v>
      </c>
      <c r="H233" s="58">
        <v>20</v>
      </c>
      <c r="I233" s="58">
        <v>19</v>
      </c>
      <c r="J233" s="58">
        <v>144</v>
      </c>
      <c r="K233" s="114">
        <v>96</v>
      </c>
      <c r="L233" s="115" t="s">
        <v>1233</v>
      </c>
    </row>
    <row r="234" spans="1:12" x14ac:dyDescent="0.25">
      <c r="A234" s="83">
        <v>227</v>
      </c>
      <c r="B234" s="90" t="s">
        <v>1301</v>
      </c>
      <c r="C234" s="57" t="s">
        <v>1220</v>
      </c>
      <c r="D234" s="56" t="s">
        <v>97</v>
      </c>
      <c r="E234" s="58">
        <v>36</v>
      </c>
      <c r="F234" s="58">
        <v>30</v>
      </c>
      <c r="G234" s="58">
        <v>29</v>
      </c>
      <c r="H234" s="58">
        <v>40</v>
      </c>
      <c r="I234" s="58">
        <v>9</v>
      </c>
      <c r="J234" s="58">
        <v>144</v>
      </c>
      <c r="K234" s="114">
        <v>96</v>
      </c>
      <c r="L234" s="115" t="s">
        <v>1233</v>
      </c>
    </row>
    <row r="235" spans="1:12" x14ac:dyDescent="0.25">
      <c r="A235" s="83">
        <v>228</v>
      </c>
      <c r="B235" s="90" t="s">
        <v>399</v>
      </c>
      <c r="C235" s="57" t="s">
        <v>1218</v>
      </c>
      <c r="D235" s="56" t="s">
        <v>111</v>
      </c>
      <c r="E235" s="58">
        <v>19</v>
      </c>
      <c r="F235" s="58">
        <v>27</v>
      </c>
      <c r="G235" s="58">
        <v>59</v>
      </c>
      <c r="H235" s="58">
        <v>19</v>
      </c>
      <c r="I235" s="58">
        <v>20</v>
      </c>
      <c r="J235" s="58">
        <v>144</v>
      </c>
      <c r="K235" s="114">
        <v>96</v>
      </c>
      <c r="L235" s="115" t="s">
        <v>1233</v>
      </c>
    </row>
    <row r="236" spans="1:12" x14ac:dyDescent="0.25">
      <c r="A236" s="83">
        <v>229</v>
      </c>
      <c r="B236" s="90" t="s">
        <v>401</v>
      </c>
      <c r="C236" s="57" t="s">
        <v>1220</v>
      </c>
      <c r="D236" s="56" t="s">
        <v>13</v>
      </c>
      <c r="E236" s="58">
        <v>40</v>
      </c>
      <c r="F236" s="58">
        <v>30</v>
      </c>
      <c r="G236" s="58">
        <v>27.5</v>
      </c>
      <c r="H236" s="58">
        <v>40</v>
      </c>
      <c r="I236" s="58">
        <v>10</v>
      </c>
      <c r="J236" s="58">
        <v>147.5</v>
      </c>
      <c r="K236" s="114">
        <v>98.333333333333329</v>
      </c>
      <c r="L236" s="115" t="s">
        <v>1233</v>
      </c>
    </row>
    <row r="237" spans="1:12" x14ac:dyDescent="0.25">
      <c r="A237" s="83">
        <v>231</v>
      </c>
      <c r="B237" s="90" t="s">
        <v>91</v>
      </c>
      <c r="C237" s="57" t="s">
        <v>1218</v>
      </c>
      <c r="D237" s="56" t="s">
        <v>13</v>
      </c>
      <c r="E237" s="58">
        <v>20</v>
      </c>
      <c r="F237" s="58">
        <v>30</v>
      </c>
      <c r="G237" s="58">
        <v>50</v>
      </c>
      <c r="H237" s="58">
        <v>30</v>
      </c>
      <c r="I237" s="58">
        <v>20</v>
      </c>
      <c r="J237" s="58">
        <v>150</v>
      </c>
      <c r="K237" s="114">
        <v>100</v>
      </c>
      <c r="L237" s="115" t="s">
        <v>1233</v>
      </c>
    </row>
    <row r="238" spans="1:12" x14ac:dyDescent="0.25">
      <c r="A238" s="83">
        <v>232</v>
      </c>
      <c r="B238" s="90" t="s">
        <v>698</v>
      </c>
      <c r="C238" s="57" t="s">
        <v>1219</v>
      </c>
      <c r="D238" s="56" t="s">
        <v>105</v>
      </c>
      <c r="E238" s="58">
        <v>40</v>
      </c>
      <c r="F238" s="58">
        <v>30</v>
      </c>
      <c r="G238" s="58">
        <v>29</v>
      </c>
      <c r="H238" s="58">
        <v>39</v>
      </c>
      <c r="I238" s="58">
        <v>9</v>
      </c>
      <c r="J238" s="58">
        <v>147</v>
      </c>
      <c r="K238" s="114">
        <v>98</v>
      </c>
      <c r="L238" s="115" t="s">
        <v>1233</v>
      </c>
    </row>
    <row r="239" spans="1:12" x14ac:dyDescent="0.25">
      <c r="A239" s="83">
        <v>233</v>
      </c>
      <c r="B239" s="90" t="s">
        <v>814</v>
      </c>
      <c r="C239" s="57" t="s">
        <v>1218</v>
      </c>
      <c r="D239" s="56" t="s">
        <v>111</v>
      </c>
      <c r="E239" s="58">
        <v>18</v>
      </c>
      <c r="F239" s="58">
        <v>29</v>
      </c>
      <c r="G239" s="58">
        <v>59</v>
      </c>
      <c r="H239" s="58">
        <v>20</v>
      </c>
      <c r="I239" s="58">
        <v>20</v>
      </c>
      <c r="J239" s="58">
        <v>146</v>
      </c>
      <c r="K239" s="114">
        <v>97.333333333333329</v>
      </c>
      <c r="L239" s="115" t="s">
        <v>1233</v>
      </c>
    </row>
    <row r="240" spans="1:12" x14ac:dyDescent="0.25">
      <c r="A240" s="83">
        <v>234</v>
      </c>
      <c r="B240" s="91" t="s">
        <v>404</v>
      </c>
      <c r="C240" s="59" t="s">
        <v>1218</v>
      </c>
      <c r="D240" s="60" t="s">
        <v>121</v>
      </c>
      <c r="E240" s="124">
        <v>18</v>
      </c>
      <c r="F240" s="124">
        <v>29</v>
      </c>
      <c r="G240" s="124">
        <v>59</v>
      </c>
      <c r="H240" s="124">
        <v>20</v>
      </c>
      <c r="I240" s="124">
        <v>20</v>
      </c>
      <c r="J240" s="61">
        <v>146</v>
      </c>
      <c r="K240" s="116">
        <v>97.33</v>
      </c>
      <c r="L240" s="117" t="s">
        <v>1233</v>
      </c>
    </row>
    <row r="241" spans="1:12" x14ac:dyDescent="0.25">
      <c r="A241" s="83">
        <v>235</v>
      </c>
      <c r="B241" s="90" t="s">
        <v>1048</v>
      </c>
      <c r="C241" s="57" t="s">
        <v>1218</v>
      </c>
      <c r="D241" s="56" t="s">
        <v>96</v>
      </c>
      <c r="E241" s="58">
        <v>19</v>
      </c>
      <c r="F241" s="58">
        <v>27</v>
      </c>
      <c r="G241" s="58">
        <v>56</v>
      </c>
      <c r="H241" s="58">
        <v>18</v>
      </c>
      <c r="I241" s="58">
        <v>18</v>
      </c>
      <c r="J241" s="58">
        <v>138</v>
      </c>
      <c r="K241" s="114">
        <v>92</v>
      </c>
      <c r="L241" s="115" t="s">
        <v>1234</v>
      </c>
    </row>
    <row r="242" spans="1:12" x14ac:dyDescent="0.25">
      <c r="A242" s="83">
        <v>236</v>
      </c>
      <c r="B242" s="90" t="s">
        <v>407</v>
      </c>
      <c r="C242" s="57" t="s">
        <v>1218</v>
      </c>
      <c r="D242" s="56" t="s">
        <v>1236</v>
      </c>
      <c r="E242" s="58">
        <v>19</v>
      </c>
      <c r="F242" s="58">
        <v>29</v>
      </c>
      <c r="G242" s="58">
        <v>49</v>
      </c>
      <c r="H242" s="58">
        <v>29</v>
      </c>
      <c r="I242" s="58">
        <v>20</v>
      </c>
      <c r="J242" s="58">
        <v>146</v>
      </c>
      <c r="K242" s="114">
        <v>97.333333333333329</v>
      </c>
      <c r="L242" s="115" t="s">
        <v>1233</v>
      </c>
    </row>
    <row r="243" spans="1:12" x14ac:dyDescent="0.25">
      <c r="A243" s="83">
        <v>237</v>
      </c>
      <c r="B243" s="92" t="s">
        <v>1091</v>
      </c>
      <c r="C243" s="63" t="s">
        <v>1220</v>
      </c>
      <c r="D243" s="55" t="s">
        <v>106</v>
      </c>
      <c r="E243" s="64">
        <v>37</v>
      </c>
      <c r="F243" s="64">
        <v>28</v>
      </c>
      <c r="G243" s="64">
        <v>28</v>
      </c>
      <c r="H243" s="64">
        <v>36</v>
      </c>
      <c r="I243" s="64">
        <v>10</v>
      </c>
      <c r="J243" s="64">
        <v>139</v>
      </c>
      <c r="K243" s="112">
        <v>92.666666666666671</v>
      </c>
      <c r="L243" s="113" t="s">
        <v>1234</v>
      </c>
    </row>
    <row r="244" spans="1:12" x14ac:dyDescent="0.25">
      <c r="A244" s="83">
        <v>239</v>
      </c>
      <c r="B244" s="91" t="s">
        <v>166</v>
      </c>
      <c r="C244" s="59" t="s">
        <v>1218</v>
      </c>
      <c r="D244" s="60" t="s">
        <v>129</v>
      </c>
      <c r="E244" s="124">
        <v>20</v>
      </c>
      <c r="F244" s="124">
        <v>25</v>
      </c>
      <c r="G244" s="124">
        <v>57</v>
      </c>
      <c r="H244" s="124">
        <v>20</v>
      </c>
      <c r="I244" s="124">
        <v>20</v>
      </c>
      <c r="J244" s="61">
        <v>142</v>
      </c>
      <c r="K244" s="116">
        <v>94.67</v>
      </c>
      <c r="L244" s="117" t="s">
        <v>1234</v>
      </c>
    </row>
    <row r="245" spans="1:12" x14ac:dyDescent="0.25">
      <c r="A245" s="83">
        <v>240</v>
      </c>
      <c r="B245" s="90" t="s">
        <v>977</v>
      </c>
      <c r="C245" s="57" t="s">
        <v>1239</v>
      </c>
      <c r="D245" s="56" t="s">
        <v>851</v>
      </c>
      <c r="E245" s="58">
        <v>19</v>
      </c>
      <c r="F245" s="58">
        <v>28</v>
      </c>
      <c r="G245" s="58">
        <v>58</v>
      </c>
      <c r="H245" s="58">
        <v>18</v>
      </c>
      <c r="I245" s="58">
        <v>19</v>
      </c>
      <c r="J245" s="58">
        <v>142</v>
      </c>
      <c r="K245" s="114">
        <v>94.666666666666671</v>
      </c>
      <c r="L245" s="115" t="s">
        <v>1234</v>
      </c>
    </row>
    <row r="246" spans="1:12" x14ac:dyDescent="0.25">
      <c r="A246" s="83">
        <v>241</v>
      </c>
      <c r="B246" s="93" t="s">
        <v>1098</v>
      </c>
      <c r="C246" s="63" t="s">
        <v>1218</v>
      </c>
      <c r="D246" s="55" t="s">
        <v>1280</v>
      </c>
      <c r="E246" s="64">
        <v>20</v>
      </c>
      <c r="F246" s="64">
        <v>28</v>
      </c>
      <c r="G246" s="64">
        <v>55</v>
      </c>
      <c r="H246" s="64">
        <v>20</v>
      </c>
      <c r="I246" s="64">
        <v>19</v>
      </c>
      <c r="J246" s="64">
        <v>142</v>
      </c>
      <c r="K246" s="112">
        <v>94.666666666666671</v>
      </c>
      <c r="L246" s="113" t="s">
        <v>1234</v>
      </c>
    </row>
    <row r="247" spans="1:12" x14ac:dyDescent="0.25">
      <c r="A247" s="83">
        <v>242</v>
      </c>
      <c r="B247" s="90" t="s">
        <v>768</v>
      </c>
      <c r="C247" s="57" t="s">
        <v>1219</v>
      </c>
      <c r="D247" s="56" t="s">
        <v>342</v>
      </c>
      <c r="E247" s="58">
        <v>40</v>
      </c>
      <c r="F247" s="58">
        <v>30</v>
      </c>
      <c r="G247" s="58">
        <v>30</v>
      </c>
      <c r="H247" s="58">
        <v>40</v>
      </c>
      <c r="I247" s="58">
        <v>10</v>
      </c>
      <c r="J247" s="58">
        <v>150</v>
      </c>
      <c r="K247" s="114">
        <v>100</v>
      </c>
      <c r="L247" s="115" t="s">
        <v>1233</v>
      </c>
    </row>
    <row r="248" spans="1:12" x14ac:dyDescent="0.25">
      <c r="A248" s="83">
        <v>243</v>
      </c>
      <c r="B248" s="90" t="s">
        <v>1141</v>
      </c>
      <c r="C248" s="57" t="s">
        <v>1219</v>
      </c>
      <c r="D248" s="56" t="s">
        <v>342</v>
      </c>
      <c r="E248" s="58">
        <v>37</v>
      </c>
      <c r="F248" s="58">
        <v>30</v>
      </c>
      <c r="G248" s="58">
        <v>28</v>
      </c>
      <c r="H248" s="58">
        <v>38</v>
      </c>
      <c r="I248" s="58">
        <v>10</v>
      </c>
      <c r="J248" s="58">
        <v>143</v>
      </c>
      <c r="K248" s="114">
        <v>95.333333333333329</v>
      </c>
      <c r="L248" s="115" t="s">
        <v>1233</v>
      </c>
    </row>
    <row r="249" spans="1:12" x14ac:dyDescent="0.25">
      <c r="A249" s="83">
        <v>244</v>
      </c>
      <c r="B249" s="91" t="s">
        <v>1283</v>
      </c>
      <c r="C249" s="59" t="s">
        <v>1220</v>
      </c>
      <c r="D249" s="60" t="s">
        <v>616</v>
      </c>
      <c r="E249" s="124">
        <v>39</v>
      </c>
      <c r="F249" s="124">
        <v>28</v>
      </c>
      <c r="G249" s="124">
        <v>28</v>
      </c>
      <c r="H249" s="124">
        <v>39</v>
      </c>
      <c r="I249" s="124">
        <v>10</v>
      </c>
      <c r="J249" s="61">
        <v>144</v>
      </c>
      <c r="K249" s="116">
        <v>96</v>
      </c>
      <c r="L249" s="117" t="s">
        <v>1233</v>
      </c>
    </row>
    <row r="250" spans="1:12" x14ac:dyDescent="0.25">
      <c r="A250" s="83">
        <v>245</v>
      </c>
      <c r="B250" s="90" t="s">
        <v>410</v>
      </c>
      <c r="C250" s="57" t="s">
        <v>1218</v>
      </c>
      <c r="D250" s="56" t="s">
        <v>1235</v>
      </c>
      <c r="E250" s="58">
        <v>20</v>
      </c>
      <c r="F250" s="58">
        <v>29</v>
      </c>
      <c r="G250" s="58">
        <v>57</v>
      </c>
      <c r="H250" s="58">
        <v>20</v>
      </c>
      <c r="I250" s="58">
        <v>20</v>
      </c>
      <c r="J250" s="58">
        <v>146</v>
      </c>
      <c r="K250" s="114">
        <v>97.333333333333329</v>
      </c>
      <c r="L250" s="115" t="s">
        <v>1233</v>
      </c>
    </row>
    <row r="251" spans="1:12" x14ac:dyDescent="0.25">
      <c r="A251" s="83">
        <v>246</v>
      </c>
      <c r="B251" s="90" t="s">
        <v>1103</v>
      </c>
      <c r="C251" s="57" t="s">
        <v>1218</v>
      </c>
      <c r="D251" s="56" t="s">
        <v>106</v>
      </c>
      <c r="E251" s="58">
        <v>20</v>
      </c>
      <c r="F251" s="58">
        <v>27</v>
      </c>
      <c r="G251" s="58">
        <v>58</v>
      </c>
      <c r="H251" s="58">
        <v>20</v>
      </c>
      <c r="I251" s="58">
        <v>20</v>
      </c>
      <c r="J251" s="58">
        <v>145</v>
      </c>
      <c r="K251" s="114">
        <v>96.666666666666671</v>
      </c>
      <c r="L251" s="115" t="s">
        <v>1233</v>
      </c>
    </row>
    <row r="252" spans="1:12" x14ac:dyDescent="0.25">
      <c r="A252" s="83">
        <v>247</v>
      </c>
      <c r="B252" s="90" t="s">
        <v>419</v>
      </c>
      <c r="C252" s="57" t="s">
        <v>1218</v>
      </c>
      <c r="D252" s="56" t="s">
        <v>117</v>
      </c>
      <c r="E252" s="58">
        <v>18</v>
      </c>
      <c r="F252" s="58">
        <v>25.5</v>
      </c>
      <c r="G252" s="58">
        <v>54.5</v>
      </c>
      <c r="H252" s="58">
        <v>18</v>
      </c>
      <c r="I252" s="58">
        <v>19</v>
      </c>
      <c r="J252" s="58">
        <v>135</v>
      </c>
      <c r="K252" s="114">
        <v>90</v>
      </c>
      <c r="L252" s="115" t="s">
        <v>1234</v>
      </c>
    </row>
    <row r="253" spans="1:12" x14ac:dyDescent="0.25">
      <c r="A253" s="83">
        <v>248</v>
      </c>
      <c r="B253" s="90">
        <v>112650194</v>
      </c>
      <c r="C253" s="57" t="s">
        <v>1218</v>
      </c>
      <c r="D253" s="56" t="s">
        <v>1281</v>
      </c>
      <c r="E253" s="58">
        <v>20</v>
      </c>
      <c r="F253" s="58">
        <v>30</v>
      </c>
      <c r="G253" s="58">
        <v>60</v>
      </c>
      <c r="H253" s="58">
        <v>20</v>
      </c>
      <c r="I253" s="58">
        <v>20</v>
      </c>
      <c r="J253" s="58">
        <v>150</v>
      </c>
      <c r="K253" s="114">
        <v>100</v>
      </c>
      <c r="L253" s="115" t="s">
        <v>1233</v>
      </c>
    </row>
    <row r="254" spans="1:12" x14ac:dyDescent="0.25">
      <c r="A254" s="83"/>
      <c r="B254" s="90" t="s">
        <v>816</v>
      </c>
      <c r="C254" s="57" t="s">
        <v>1218</v>
      </c>
      <c r="D254" s="56" t="s">
        <v>1237</v>
      </c>
      <c r="E254" s="58">
        <v>19</v>
      </c>
      <c r="F254" s="58">
        <v>27</v>
      </c>
      <c r="G254" s="58">
        <v>57</v>
      </c>
      <c r="H254" s="58">
        <v>19</v>
      </c>
      <c r="I254" s="58">
        <v>18</v>
      </c>
      <c r="J254" s="58">
        <v>140</v>
      </c>
      <c r="K254" s="114">
        <v>93.333333333333329</v>
      </c>
      <c r="L254" s="115" t="s">
        <v>1234</v>
      </c>
    </row>
    <row r="255" spans="1:12" x14ac:dyDescent="0.25">
      <c r="A255" s="83">
        <v>249</v>
      </c>
      <c r="B255" s="90" t="s">
        <v>1143</v>
      </c>
      <c r="C255" s="57" t="s">
        <v>1219</v>
      </c>
      <c r="D255" s="56" t="s">
        <v>851</v>
      </c>
      <c r="E255" s="58">
        <v>39</v>
      </c>
      <c r="F255" s="58">
        <v>29</v>
      </c>
      <c r="G255" s="58">
        <v>30</v>
      </c>
      <c r="H255" s="58">
        <v>38</v>
      </c>
      <c r="I255" s="58">
        <v>10</v>
      </c>
      <c r="J255" s="58">
        <v>146</v>
      </c>
      <c r="K255" s="114">
        <v>97.333333333333329</v>
      </c>
      <c r="L255" s="115" t="s">
        <v>1233</v>
      </c>
    </row>
    <row r="256" spans="1:12" x14ac:dyDescent="0.25">
      <c r="A256" s="83">
        <v>250</v>
      </c>
      <c r="B256" s="89" t="s">
        <v>1274</v>
      </c>
      <c r="C256" s="59" t="s">
        <v>1244</v>
      </c>
      <c r="D256" s="60" t="s">
        <v>1242</v>
      </c>
      <c r="E256" s="124">
        <v>36</v>
      </c>
      <c r="F256" s="124">
        <v>29</v>
      </c>
      <c r="G256" s="124">
        <v>27</v>
      </c>
      <c r="H256" s="124">
        <v>38</v>
      </c>
      <c r="I256" s="124">
        <v>10</v>
      </c>
      <c r="J256" s="61">
        <f>SUM(E256:I256)</f>
        <v>140</v>
      </c>
      <c r="K256" s="116">
        <f>+J256/1.5</f>
        <v>93.333333333333329</v>
      </c>
      <c r="L256" s="117" t="s">
        <v>1234</v>
      </c>
    </row>
    <row r="257" spans="1:12" x14ac:dyDescent="0.25">
      <c r="A257" s="83">
        <v>251</v>
      </c>
      <c r="B257" s="91" t="s">
        <v>423</v>
      </c>
      <c r="C257" s="59" t="s">
        <v>1218</v>
      </c>
      <c r="D257" s="60" t="s">
        <v>121</v>
      </c>
      <c r="E257" s="124">
        <v>20</v>
      </c>
      <c r="F257" s="124">
        <v>27</v>
      </c>
      <c r="G257" s="124">
        <v>60</v>
      </c>
      <c r="H257" s="124">
        <v>20</v>
      </c>
      <c r="I257" s="124">
        <v>20</v>
      </c>
      <c r="J257" s="61">
        <v>147</v>
      </c>
      <c r="K257" s="116">
        <v>98</v>
      </c>
      <c r="L257" s="117" t="s">
        <v>1233</v>
      </c>
    </row>
    <row r="258" spans="1:12" x14ac:dyDescent="0.25">
      <c r="A258" s="83">
        <v>252</v>
      </c>
      <c r="B258" s="90" t="s">
        <v>425</v>
      </c>
      <c r="C258" s="57" t="s">
        <v>1218</v>
      </c>
      <c r="D258" s="56" t="s">
        <v>114</v>
      </c>
      <c r="E258" s="58">
        <v>19</v>
      </c>
      <c r="F258" s="58">
        <v>28</v>
      </c>
      <c r="G258" s="58">
        <v>57</v>
      </c>
      <c r="H258" s="58">
        <v>19</v>
      </c>
      <c r="I258" s="58">
        <v>19</v>
      </c>
      <c r="J258" s="58">
        <v>142</v>
      </c>
      <c r="K258" s="114">
        <v>94.666666666666671</v>
      </c>
      <c r="L258" s="115" t="s">
        <v>1234</v>
      </c>
    </row>
    <row r="259" spans="1:12" x14ac:dyDescent="0.25">
      <c r="A259" s="83">
        <v>253</v>
      </c>
      <c r="B259" s="91" t="s">
        <v>658</v>
      </c>
      <c r="C259" s="59" t="s">
        <v>1218</v>
      </c>
      <c r="D259" s="60" t="s">
        <v>121</v>
      </c>
      <c r="E259" s="124">
        <v>19</v>
      </c>
      <c r="F259" s="124">
        <v>29</v>
      </c>
      <c r="G259" s="124">
        <v>56</v>
      </c>
      <c r="H259" s="124">
        <v>20</v>
      </c>
      <c r="I259" s="124">
        <v>19</v>
      </c>
      <c r="J259" s="61">
        <v>143</v>
      </c>
      <c r="K259" s="116">
        <v>95.33</v>
      </c>
      <c r="L259" s="117" t="s">
        <v>1233</v>
      </c>
    </row>
    <row r="260" spans="1:12" x14ac:dyDescent="0.25">
      <c r="A260" s="83">
        <v>254</v>
      </c>
      <c r="B260" s="90" t="s">
        <v>429</v>
      </c>
      <c r="C260" s="57" t="s">
        <v>1218</v>
      </c>
      <c r="D260" s="56" t="s">
        <v>129</v>
      </c>
      <c r="E260" s="58">
        <v>19</v>
      </c>
      <c r="F260" s="58">
        <v>30</v>
      </c>
      <c r="G260" s="58">
        <v>48</v>
      </c>
      <c r="H260" s="58">
        <v>28</v>
      </c>
      <c r="I260" s="58">
        <v>20</v>
      </c>
      <c r="J260" s="58">
        <v>145</v>
      </c>
      <c r="K260" s="114">
        <v>96.666666666666671</v>
      </c>
      <c r="L260" s="115" t="s">
        <v>1233</v>
      </c>
    </row>
    <row r="261" spans="1:12" x14ac:dyDescent="0.25">
      <c r="A261" s="83">
        <v>255</v>
      </c>
      <c r="B261" s="93" t="s">
        <v>431</v>
      </c>
      <c r="C261" s="63" t="s">
        <v>1278</v>
      </c>
      <c r="D261" s="55" t="s">
        <v>1280</v>
      </c>
      <c r="E261" s="64">
        <v>20</v>
      </c>
      <c r="F261" s="64">
        <v>27</v>
      </c>
      <c r="G261" s="64">
        <v>58</v>
      </c>
      <c r="H261" s="64">
        <v>18</v>
      </c>
      <c r="I261" s="64">
        <v>20</v>
      </c>
      <c r="J261" s="64">
        <v>143</v>
      </c>
      <c r="K261" s="112">
        <v>95.333333333333329</v>
      </c>
      <c r="L261" s="113" t="s">
        <v>1233</v>
      </c>
    </row>
    <row r="262" spans="1:12" x14ac:dyDescent="0.25">
      <c r="A262" s="83">
        <v>256</v>
      </c>
      <c r="B262" s="90" t="s">
        <v>433</v>
      </c>
      <c r="C262" s="57" t="s">
        <v>1220</v>
      </c>
      <c r="D262" s="56" t="s">
        <v>97</v>
      </c>
      <c r="E262" s="58">
        <v>36</v>
      </c>
      <c r="F262" s="58">
        <v>27</v>
      </c>
      <c r="G262" s="58">
        <v>27</v>
      </c>
      <c r="H262" s="58">
        <v>34.5</v>
      </c>
      <c r="I262" s="58">
        <v>9</v>
      </c>
      <c r="J262" s="58">
        <v>133.5</v>
      </c>
      <c r="K262" s="114">
        <v>89</v>
      </c>
      <c r="L262" s="115" t="s">
        <v>1234</v>
      </c>
    </row>
    <row r="263" spans="1:12" x14ac:dyDescent="0.25">
      <c r="A263" s="83">
        <v>257</v>
      </c>
      <c r="B263" s="92" t="s">
        <v>1316</v>
      </c>
      <c r="C263" s="63" t="s">
        <v>1218</v>
      </c>
      <c r="D263" s="55" t="s">
        <v>61</v>
      </c>
      <c r="E263" s="64">
        <v>19</v>
      </c>
      <c r="F263" s="64">
        <v>29</v>
      </c>
      <c r="G263" s="64">
        <v>57</v>
      </c>
      <c r="H263" s="64">
        <v>19</v>
      </c>
      <c r="I263" s="64">
        <v>20</v>
      </c>
      <c r="J263" s="64">
        <v>144</v>
      </c>
      <c r="K263" s="112">
        <v>96</v>
      </c>
      <c r="L263" s="113" t="s">
        <v>1233</v>
      </c>
    </row>
    <row r="264" spans="1:12" x14ac:dyDescent="0.25">
      <c r="A264" s="83">
        <v>258</v>
      </c>
      <c r="B264" s="91" t="s">
        <v>436</v>
      </c>
      <c r="C264" s="59" t="s">
        <v>1218</v>
      </c>
      <c r="D264" s="60" t="s">
        <v>121</v>
      </c>
      <c r="E264" s="124">
        <v>19</v>
      </c>
      <c r="F264" s="124">
        <v>29</v>
      </c>
      <c r="G264" s="124">
        <v>47</v>
      </c>
      <c r="H264" s="124">
        <v>28</v>
      </c>
      <c r="I264" s="124">
        <v>20</v>
      </c>
      <c r="J264" s="61">
        <v>143</v>
      </c>
      <c r="K264" s="116">
        <v>95.33</v>
      </c>
      <c r="L264" s="117" t="s">
        <v>1233</v>
      </c>
    </row>
    <row r="265" spans="1:12" x14ac:dyDescent="0.25">
      <c r="A265" s="83">
        <v>259</v>
      </c>
      <c r="B265" s="90" t="s">
        <v>84</v>
      </c>
      <c r="C265" s="57" t="s">
        <v>1218</v>
      </c>
      <c r="D265" s="56" t="s">
        <v>97</v>
      </c>
      <c r="E265" s="58">
        <v>20</v>
      </c>
      <c r="F265" s="58">
        <v>28</v>
      </c>
      <c r="G265" s="58">
        <v>58</v>
      </c>
      <c r="H265" s="58">
        <v>20</v>
      </c>
      <c r="I265" s="58">
        <v>19</v>
      </c>
      <c r="J265" s="58">
        <v>145</v>
      </c>
      <c r="K265" s="114">
        <v>96.666666666666671</v>
      </c>
      <c r="L265" s="115" t="s">
        <v>1233</v>
      </c>
    </row>
    <row r="266" spans="1:12" x14ac:dyDescent="0.25">
      <c r="A266" s="83">
        <v>260</v>
      </c>
      <c r="B266" s="90" t="s">
        <v>439</v>
      </c>
      <c r="C266" s="57" t="s">
        <v>1218</v>
      </c>
      <c r="D266" s="56" t="s">
        <v>97</v>
      </c>
      <c r="E266" s="58">
        <v>20</v>
      </c>
      <c r="F266" s="58">
        <v>29</v>
      </c>
      <c r="G266" s="58">
        <v>58</v>
      </c>
      <c r="H266" s="58">
        <v>18</v>
      </c>
      <c r="I266" s="58">
        <v>18</v>
      </c>
      <c r="J266" s="58">
        <v>143</v>
      </c>
      <c r="K266" s="114">
        <v>95.333333333333329</v>
      </c>
      <c r="L266" s="115" t="s">
        <v>1233</v>
      </c>
    </row>
    <row r="267" spans="1:12" x14ac:dyDescent="0.25">
      <c r="A267" s="83">
        <v>261</v>
      </c>
      <c r="B267" s="90" t="s">
        <v>683</v>
      </c>
      <c r="C267" s="57" t="s">
        <v>1218</v>
      </c>
      <c r="D267" s="56" t="s">
        <v>12</v>
      </c>
      <c r="E267" s="58">
        <v>19</v>
      </c>
      <c r="F267" s="58">
        <v>28</v>
      </c>
      <c r="G267" s="58">
        <v>47</v>
      </c>
      <c r="H267" s="58">
        <v>27</v>
      </c>
      <c r="I267" s="58">
        <v>19</v>
      </c>
      <c r="J267" s="58">
        <v>140</v>
      </c>
      <c r="K267" s="114">
        <v>93.333333333333329</v>
      </c>
      <c r="L267" s="115" t="s">
        <v>1234</v>
      </c>
    </row>
    <row r="268" spans="1:12" x14ac:dyDescent="0.25">
      <c r="A268" s="83">
        <v>262</v>
      </c>
      <c r="B268" s="89" t="s">
        <v>1273</v>
      </c>
      <c r="C268" s="59" t="s">
        <v>1244</v>
      </c>
      <c r="D268" s="60" t="s">
        <v>1242</v>
      </c>
      <c r="E268" s="124">
        <v>40</v>
      </c>
      <c r="F268" s="124">
        <v>27</v>
      </c>
      <c r="G268" s="124">
        <v>29</v>
      </c>
      <c r="H268" s="124">
        <v>38</v>
      </c>
      <c r="I268" s="124">
        <v>10</v>
      </c>
      <c r="J268" s="61">
        <f>SUM(E268:I268)</f>
        <v>144</v>
      </c>
      <c r="K268" s="116">
        <f>+J268/1.5</f>
        <v>96</v>
      </c>
      <c r="L268" s="117" t="s">
        <v>1233</v>
      </c>
    </row>
    <row r="269" spans="1:12" x14ac:dyDescent="0.25">
      <c r="A269" s="83">
        <v>263</v>
      </c>
      <c r="B269" s="90" t="s">
        <v>675</v>
      </c>
      <c r="C269" s="57" t="s">
        <v>1239</v>
      </c>
      <c r="D269" s="56" t="s">
        <v>1317</v>
      </c>
      <c r="E269" s="58">
        <v>20</v>
      </c>
      <c r="F269" s="58">
        <v>29</v>
      </c>
      <c r="G269" s="58">
        <v>57</v>
      </c>
      <c r="H269" s="58">
        <v>20</v>
      </c>
      <c r="I269" s="58">
        <v>19</v>
      </c>
      <c r="J269" s="58">
        <v>145</v>
      </c>
      <c r="K269" s="114">
        <v>96.666666666666671</v>
      </c>
      <c r="L269" s="115" t="s">
        <v>1233</v>
      </c>
    </row>
    <row r="270" spans="1:12" x14ac:dyDescent="0.25">
      <c r="A270" s="83">
        <v>264</v>
      </c>
      <c r="B270" s="90" t="s">
        <v>819</v>
      </c>
      <c r="C270" s="57" t="s">
        <v>1220</v>
      </c>
      <c r="D270" s="56" t="s">
        <v>12</v>
      </c>
      <c r="E270" s="58">
        <v>38</v>
      </c>
      <c r="F270" s="58">
        <v>27</v>
      </c>
      <c r="G270" s="58">
        <v>29</v>
      </c>
      <c r="H270" s="58">
        <v>37</v>
      </c>
      <c r="I270" s="58">
        <v>9</v>
      </c>
      <c r="J270" s="58">
        <v>140</v>
      </c>
      <c r="K270" s="114">
        <v>93.333333333333329</v>
      </c>
      <c r="L270" s="115" t="s">
        <v>1234</v>
      </c>
    </row>
    <row r="271" spans="1:12" x14ac:dyDescent="0.25">
      <c r="A271" s="83">
        <v>265</v>
      </c>
      <c r="B271" s="90" t="s">
        <v>1302</v>
      </c>
      <c r="C271" s="57" t="s">
        <v>1220</v>
      </c>
      <c r="D271" s="56" t="s">
        <v>97</v>
      </c>
      <c r="E271" s="58">
        <v>36</v>
      </c>
      <c r="F271" s="58">
        <v>25.5</v>
      </c>
      <c r="G271" s="58">
        <v>27</v>
      </c>
      <c r="H271" s="58">
        <v>36</v>
      </c>
      <c r="I271" s="58">
        <v>9</v>
      </c>
      <c r="J271" s="58">
        <v>133.5</v>
      </c>
      <c r="K271" s="114">
        <v>89</v>
      </c>
      <c r="L271" s="115" t="s">
        <v>1234</v>
      </c>
    </row>
    <row r="272" spans="1:12" x14ac:dyDescent="0.25">
      <c r="A272" s="83">
        <v>266</v>
      </c>
      <c r="B272" s="90" t="s">
        <v>1039</v>
      </c>
      <c r="C272" s="57" t="s">
        <v>1312</v>
      </c>
      <c r="D272" s="56" t="s">
        <v>851</v>
      </c>
      <c r="E272" s="58">
        <v>19</v>
      </c>
      <c r="F272" s="58">
        <v>29</v>
      </c>
      <c r="G272" s="58">
        <v>58</v>
      </c>
      <c r="H272" s="58">
        <v>18</v>
      </c>
      <c r="I272" s="58">
        <v>18</v>
      </c>
      <c r="J272" s="58">
        <v>142</v>
      </c>
      <c r="K272" s="114">
        <v>94.666666666666671</v>
      </c>
      <c r="L272" s="115" t="s">
        <v>1234</v>
      </c>
    </row>
    <row r="273" spans="1:12" x14ac:dyDescent="0.25">
      <c r="A273" s="83">
        <v>267</v>
      </c>
      <c r="B273" s="90" t="s">
        <v>115</v>
      </c>
      <c r="C273" s="57" t="s">
        <v>1218</v>
      </c>
      <c r="D273" s="56" t="s">
        <v>117</v>
      </c>
      <c r="E273" s="58">
        <v>19</v>
      </c>
      <c r="F273" s="58">
        <v>27</v>
      </c>
      <c r="G273" s="58">
        <v>57</v>
      </c>
      <c r="H273" s="58">
        <v>19</v>
      </c>
      <c r="I273" s="58">
        <v>20</v>
      </c>
      <c r="J273" s="58">
        <v>142</v>
      </c>
      <c r="K273" s="114">
        <v>94.666666666666671</v>
      </c>
      <c r="L273" s="115" t="s">
        <v>1234</v>
      </c>
    </row>
    <row r="274" spans="1:12" x14ac:dyDescent="0.25">
      <c r="A274" s="83">
        <v>268</v>
      </c>
      <c r="B274" s="91" t="s">
        <v>864</v>
      </c>
      <c r="C274" s="59" t="s">
        <v>1239</v>
      </c>
      <c r="D274" s="60" t="s">
        <v>1240</v>
      </c>
      <c r="E274" s="124">
        <f>9+9</f>
        <v>18</v>
      </c>
      <c r="F274" s="124">
        <f>9+9+9</f>
        <v>27</v>
      </c>
      <c r="G274" s="124">
        <f>9+10+9+9+10+9</f>
        <v>56</v>
      </c>
      <c r="H274" s="124">
        <f>9+9</f>
        <v>18</v>
      </c>
      <c r="I274" s="124">
        <f>9+9</f>
        <v>18</v>
      </c>
      <c r="J274" s="61">
        <f>SUM(E274:I274)</f>
        <v>137</v>
      </c>
      <c r="K274" s="116">
        <f>+J274/1.5</f>
        <v>91.333333333333329</v>
      </c>
      <c r="L274" s="117" t="str">
        <f>IF(K274&gt;=95,"Excelente",IF(K274&gt;=85,"Muy Bueno",IF(K274&gt;=75,"Bueno",IF(K274&gt;=60,"Regular",IF(K274&gt;=35,"Deficiente","")))))</f>
        <v>Muy Bueno</v>
      </c>
    </row>
    <row r="275" spans="1:12" x14ac:dyDescent="0.25">
      <c r="A275" s="83">
        <v>269</v>
      </c>
      <c r="B275" s="90" t="s">
        <v>441</v>
      </c>
      <c r="C275" s="57" t="s">
        <v>1218</v>
      </c>
      <c r="D275" s="56" t="s">
        <v>1237</v>
      </c>
      <c r="E275" s="58">
        <v>20</v>
      </c>
      <c r="F275" s="58">
        <v>29</v>
      </c>
      <c r="G275" s="58">
        <v>58</v>
      </c>
      <c r="H275" s="58">
        <v>19</v>
      </c>
      <c r="I275" s="58">
        <v>20</v>
      </c>
      <c r="J275" s="58">
        <v>146</v>
      </c>
      <c r="K275" s="114">
        <v>97.333333333333329</v>
      </c>
      <c r="L275" s="115" t="s">
        <v>1233</v>
      </c>
    </row>
    <row r="276" spans="1:12" x14ac:dyDescent="0.25">
      <c r="A276" s="83">
        <v>270</v>
      </c>
      <c r="B276" s="90" t="s">
        <v>444</v>
      </c>
      <c r="C276" s="57" t="s">
        <v>1218</v>
      </c>
      <c r="D276" s="56" t="s">
        <v>342</v>
      </c>
      <c r="E276" s="58">
        <v>20</v>
      </c>
      <c r="F276" s="58">
        <v>29</v>
      </c>
      <c r="G276" s="58">
        <v>50</v>
      </c>
      <c r="H276" s="58">
        <v>30</v>
      </c>
      <c r="I276" s="58">
        <v>20</v>
      </c>
      <c r="J276" s="58">
        <v>149</v>
      </c>
      <c r="K276" s="114">
        <v>99.333333333333329</v>
      </c>
      <c r="L276" s="115" t="s">
        <v>1233</v>
      </c>
    </row>
    <row r="277" spans="1:12" x14ac:dyDescent="0.25">
      <c r="A277" s="83">
        <v>271</v>
      </c>
      <c r="B277" s="91" t="s">
        <v>446</v>
      </c>
      <c r="C277" s="59" t="str">
        <f>VLOOKUP(B277,[1]Hoja2!$A$5:$I$417,9,FALSE)</f>
        <v>PROFESIONAL</v>
      </c>
      <c r="D277" s="60" t="str">
        <f>VLOOKUP(B277,[1]Hoja2!$A$5:$S$417,19,FALSE)</f>
        <v>AUDITORIA</v>
      </c>
      <c r="E277" s="124">
        <f>10+10</f>
        <v>20</v>
      </c>
      <c r="F277" s="124">
        <f>9+10+10</f>
        <v>29</v>
      </c>
      <c r="G277" s="124">
        <f>10+10+10+10+10+9</f>
        <v>59</v>
      </c>
      <c r="H277" s="124">
        <f>10+10</f>
        <v>20</v>
      </c>
      <c r="I277" s="124">
        <f>10+10</f>
        <v>20</v>
      </c>
      <c r="J277" s="61">
        <f>SUM(E277:I277)</f>
        <v>148</v>
      </c>
      <c r="K277" s="116">
        <f>+J277/1.5</f>
        <v>98.666666666666671</v>
      </c>
      <c r="L277" s="117" t="str">
        <f>IF(K277&gt;=95,"Excelente",IF(K277&gt;=85,"Muy Bueno",IF(K277&gt;=75,"Bueno",IF(K277&gt;=60,"Regular",IF(K277&gt;=35,"Deficiente","")))))</f>
        <v>Excelente</v>
      </c>
    </row>
    <row r="278" spans="1:12" x14ac:dyDescent="0.25">
      <c r="A278" s="83">
        <v>272</v>
      </c>
      <c r="B278" s="90" t="s">
        <v>448</v>
      </c>
      <c r="C278" s="57" t="s">
        <v>1218</v>
      </c>
      <c r="D278" s="56" t="s">
        <v>342</v>
      </c>
      <c r="E278" s="58">
        <v>20</v>
      </c>
      <c r="F278" s="58">
        <v>30</v>
      </c>
      <c r="G278" s="58">
        <v>59</v>
      </c>
      <c r="H278" s="58">
        <v>20</v>
      </c>
      <c r="I278" s="58">
        <v>20</v>
      </c>
      <c r="J278" s="58">
        <v>149</v>
      </c>
      <c r="K278" s="114">
        <v>99.333333333333329</v>
      </c>
      <c r="L278" s="115" t="s">
        <v>1233</v>
      </c>
    </row>
    <row r="279" spans="1:12" x14ac:dyDescent="0.25">
      <c r="A279" s="83">
        <v>273</v>
      </c>
      <c r="B279" s="90" t="s">
        <v>452</v>
      </c>
      <c r="C279" s="57" t="s">
        <v>1222</v>
      </c>
      <c r="D279" s="56" t="s">
        <v>96</v>
      </c>
      <c r="E279" s="58">
        <v>36</v>
      </c>
      <c r="F279" s="58">
        <v>27</v>
      </c>
      <c r="G279" s="58">
        <v>28</v>
      </c>
      <c r="H279" s="58">
        <v>37</v>
      </c>
      <c r="I279" s="58">
        <v>9</v>
      </c>
      <c r="J279" s="58">
        <v>137</v>
      </c>
      <c r="K279" s="114">
        <v>91.333333333333329</v>
      </c>
      <c r="L279" s="115" t="s">
        <v>1234</v>
      </c>
    </row>
    <row r="280" spans="1:12" x14ac:dyDescent="0.25">
      <c r="A280" s="83">
        <v>274</v>
      </c>
      <c r="B280" s="92" t="s">
        <v>454</v>
      </c>
      <c r="C280" s="63" t="s">
        <v>1218</v>
      </c>
      <c r="D280" s="55" t="s">
        <v>106</v>
      </c>
      <c r="E280" s="64">
        <v>19</v>
      </c>
      <c r="F280" s="64">
        <v>27</v>
      </c>
      <c r="G280" s="64">
        <v>56</v>
      </c>
      <c r="H280" s="64">
        <v>18</v>
      </c>
      <c r="I280" s="64">
        <v>20</v>
      </c>
      <c r="J280" s="64">
        <v>140</v>
      </c>
      <c r="K280" s="112">
        <v>93.333333333333329</v>
      </c>
      <c r="L280" s="113" t="s">
        <v>1234</v>
      </c>
    </row>
    <row r="281" spans="1:12" x14ac:dyDescent="0.25">
      <c r="A281" s="83">
        <v>275</v>
      </c>
      <c r="B281" s="90" t="s">
        <v>593</v>
      </c>
      <c r="C281" s="57" t="s">
        <v>1220</v>
      </c>
      <c r="D281" s="56" t="s">
        <v>96</v>
      </c>
      <c r="E281" s="58">
        <v>38</v>
      </c>
      <c r="F281" s="58">
        <v>28</v>
      </c>
      <c r="G281" s="58">
        <v>28</v>
      </c>
      <c r="H281" s="58">
        <v>39</v>
      </c>
      <c r="I281" s="58">
        <v>9</v>
      </c>
      <c r="J281" s="58">
        <v>142</v>
      </c>
      <c r="K281" s="114">
        <v>94.666666666666671</v>
      </c>
      <c r="L281" s="115" t="s">
        <v>1234</v>
      </c>
    </row>
    <row r="282" spans="1:12" x14ac:dyDescent="0.25">
      <c r="A282" s="83">
        <v>276</v>
      </c>
      <c r="B282" s="90" t="s">
        <v>707</v>
      </c>
      <c r="C282" s="57" t="s">
        <v>1219</v>
      </c>
      <c r="D282" s="56" t="s">
        <v>1235</v>
      </c>
      <c r="E282" s="58">
        <v>38</v>
      </c>
      <c r="F282" s="58">
        <v>27</v>
      </c>
      <c r="G282" s="58">
        <v>28</v>
      </c>
      <c r="H282" s="58">
        <v>36</v>
      </c>
      <c r="I282" s="58">
        <v>9</v>
      </c>
      <c r="J282" s="58">
        <v>138</v>
      </c>
      <c r="K282" s="114">
        <v>92</v>
      </c>
      <c r="L282" s="115" t="s">
        <v>1234</v>
      </c>
    </row>
    <row r="283" spans="1:12" x14ac:dyDescent="0.25">
      <c r="A283" s="83">
        <v>277</v>
      </c>
      <c r="B283" s="91" t="s">
        <v>1046</v>
      </c>
      <c r="C283" s="59" t="s">
        <v>1239</v>
      </c>
      <c r="D283" s="60" t="s">
        <v>1240</v>
      </c>
      <c r="E283" s="124">
        <f>10+10</f>
        <v>20</v>
      </c>
      <c r="F283" s="124">
        <f>10+9+10</f>
        <v>29</v>
      </c>
      <c r="G283" s="124">
        <f>9+10+9+10+10+10</f>
        <v>58</v>
      </c>
      <c r="H283" s="124">
        <f>10+9</f>
        <v>19</v>
      </c>
      <c r="I283" s="124">
        <f>10+10</f>
        <v>20</v>
      </c>
      <c r="J283" s="61">
        <f>SUM(E283:I283)</f>
        <v>146</v>
      </c>
      <c r="K283" s="116">
        <f>+J283/1.5</f>
        <v>97.333333333333329</v>
      </c>
      <c r="L283" s="117" t="str">
        <f>IF(K283&gt;=95,"Excelente",IF(K283&gt;=85,"Muy Bueno",IF(K283&gt;=75,"Bueno",IF(K283&gt;=60,"Regular",IF(K283&gt;=35,"Deficiente","")))))</f>
        <v>Excelente</v>
      </c>
    </row>
    <row r="284" spans="1:12" x14ac:dyDescent="0.25">
      <c r="A284" s="83">
        <v>278</v>
      </c>
      <c r="B284" s="90" t="s">
        <v>902</v>
      </c>
      <c r="C284" s="57" t="s">
        <v>1218</v>
      </c>
      <c r="D284" s="56" t="s">
        <v>897</v>
      </c>
      <c r="E284" s="58">
        <v>20</v>
      </c>
      <c r="F284" s="58">
        <v>30</v>
      </c>
      <c r="G284" s="58">
        <v>60</v>
      </c>
      <c r="H284" s="58">
        <v>20</v>
      </c>
      <c r="I284" s="58">
        <v>19</v>
      </c>
      <c r="J284" s="58">
        <v>149</v>
      </c>
      <c r="K284" s="114">
        <v>99.333333333333329</v>
      </c>
      <c r="L284" s="115" t="s">
        <v>1233</v>
      </c>
    </row>
    <row r="285" spans="1:12" x14ac:dyDescent="0.25">
      <c r="A285" s="83">
        <v>279</v>
      </c>
      <c r="B285" s="91" t="s">
        <v>773</v>
      </c>
      <c r="C285" s="59" t="s">
        <v>1218</v>
      </c>
      <c r="D285" s="60" t="s">
        <v>114</v>
      </c>
      <c r="E285" s="124">
        <v>20</v>
      </c>
      <c r="F285" s="124">
        <v>30</v>
      </c>
      <c r="G285" s="124">
        <v>47</v>
      </c>
      <c r="H285" s="124">
        <v>29</v>
      </c>
      <c r="I285" s="124">
        <v>20</v>
      </c>
      <c r="J285" s="61">
        <v>146</v>
      </c>
      <c r="K285" s="116">
        <v>97.333333333333329</v>
      </c>
      <c r="L285" s="117" t="s">
        <v>1233</v>
      </c>
    </row>
    <row r="286" spans="1:12" x14ac:dyDescent="0.25">
      <c r="A286" s="83"/>
      <c r="B286" s="90">
        <v>602530461</v>
      </c>
      <c r="C286" s="57" t="s">
        <v>1239</v>
      </c>
      <c r="D286" s="56" t="s">
        <v>1321</v>
      </c>
      <c r="E286" s="58">
        <v>19</v>
      </c>
      <c r="F286" s="58">
        <v>27</v>
      </c>
      <c r="G286" s="58">
        <v>56</v>
      </c>
      <c r="H286" s="58">
        <v>20</v>
      </c>
      <c r="I286" s="58">
        <v>19</v>
      </c>
      <c r="J286" s="58">
        <v>141</v>
      </c>
      <c r="K286" s="114">
        <v>94</v>
      </c>
      <c r="L286" s="115" t="s">
        <v>1234</v>
      </c>
    </row>
    <row r="287" spans="1:12" x14ac:dyDescent="0.25">
      <c r="A287" s="83">
        <v>280</v>
      </c>
      <c r="B287" s="90" t="s">
        <v>1147</v>
      </c>
      <c r="C287" s="57" t="s">
        <v>1219</v>
      </c>
      <c r="D287" s="56" t="s">
        <v>342</v>
      </c>
      <c r="E287" s="58">
        <v>34.5</v>
      </c>
      <c r="F287" s="58">
        <v>24</v>
      </c>
      <c r="G287" s="58">
        <v>25.5</v>
      </c>
      <c r="H287" s="58">
        <v>34.5</v>
      </c>
      <c r="I287" s="58">
        <v>9</v>
      </c>
      <c r="J287" s="58">
        <v>127.5</v>
      </c>
      <c r="K287" s="114">
        <v>85</v>
      </c>
      <c r="L287" s="115" t="s">
        <v>1234</v>
      </c>
    </row>
    <row r="288" spans="1:12" x14ac:dyDescent="0.25">
      <c r="A288" s="83">
        <v>281</v>
      </c>
      <c r="B288" s="90" t="s">
        <v>1149</v>
      </c>
      <c r="C288" s="57" t="s">
        <v>1219</v>
      </c>
      <c r="D288" s="56" t="s">
        <v>97</v>
      </c>
      <c r="E288" s="58">
        <v>36</v>
      </c>
      <c r="F288" s="58">
        <v>27</v>
      </c>
      <c r="G288" s="58">
        <v>29</v>
      </c>
      <c r="H288" s="58">
        <v>37</v>
      </c>
      <c r="I288" s="58">
        <v>9</v>
      </c>
      <c r="J288" s="58">
        <v>138</v>
      </c>
      <c r="K288" s="114">
        <v>92</v>
      </c>
      <c r="L288" s="115" t="s">
        <v>1234</v>
      </c>
    </row>
    <row r="289" spans="1:12" x14ac:dyDescent="0.25">
      <c r="A289" s="83">
        <v>282</v>
      </c>
      <c r="B289" s="90" t="s">
        <v>1068</v>
      </c>
      <c r="C289" s="57" t="s">
        <v>1220</v>
      </c>
      <c r="D289" s="56" t="s">
        <v>108</v>
      </c>
      <c r="E289" s="58">
        <v>40</v>
      </c>
      <c r="F289" s="58">
        <v>24</v>
      </c>
      <c r="G289" s="58">
        <v>25</v>
      </c>
      <c r="H289" s="58">
        <v>35.5</v>
      </c>
      <c r="I289" s="58">
        <v>10</v>
      </c>
      <c r="J289" s="58">
        <v>134.5</v>
      </c>
      <c r="K289" s="114">
        <v>89.666666666666671</v>
      </c>
      <c r="L289" s="115" t="s">
        <v>1234</v>
      </c>
    </row>
    <row r="290" spans="1:12" x14ac:dyDescent="0.25">
      <c r="A290" s="83">
        <v>283</v>
      </c>
      <c r="B290" s="90" t="s">
        <v>1065</v>
      </c>
      <c r="C290" s="57" t="s">
        <v>1220</v>
      </c>
      <c r="D290" s="56" t="s">
        <v>97</v>
      </c>
      <c r="E290" s="58">
        <v>38</v>
      </c>
      <c r="F290" s="58">
        <v>28</v>
      </c>
      <c r="G290" s="58">
        <v>27</v>
      </c>
      <c r="H290" s="58">
        <v>38</v>
      </c>
      <c r="I290" s="58">
        <v>9</v>
      </c>
      <c r="J290" s="58">
        <v>140</v>
      </c>
      <c r="K290" s="114">
        <v>93.333333333333329</v>
      </c>
      <c r="L290" s="115" t="s">
        <v>1234</v>
      </c>
    </row>
    <row r="291" spans="1:12" x14ac:dyDescent="0.25">
      <c r="A291" s="83">
        <v>284</v>
      </c>
      <c r="B291" s="90" t="s">
        <v>1303</v>
      </c>
      <c r="C291" s="57" t="s">
        <v>1220</v>
      </c>
      <c r="D291" s="56" t="s">
        <v>97</v>
      </c>
      <c r="E291" s="58">
        <v>40</v>
      </c>
      <c r="F291" s="58">
        <v>29</v>
      </c>
      <c r="G291" s="58">
        <v>27</v>
      </c>
      <c r="H291" s="58">
        <v>36</v>
      </c>
      <c r="I291" s="58">
        <v>9</v>
      </c>
      <c r="J291" s="58">
        <v>141</v>
      </c>
      <c r="K291" s="114">
        <v>94</v>
      </c>
      <c r="L291" s="115" t="s">
        <v>1234</v>
      </c>
    </row>
    <row r="292" spans="1:12" x14ac:dyDescent="0.25">
      <c r="A292" s="83">
        <v>285</v>
      </c>
      <c r="B292" s="90" t="s">
        <v>459</v>
      </c>
      <c r="C292" s="57" t="s">
        <v>1220</v>
      </c>
      <c r="D292" s="56" t="s">
        <v>97</v>
      </c>
      <c r="E292" s="58">
        <v>37</v>
      </c>
      <c r="F292" s="58">
        <v>27</v>
      </c>
      <c r="G292" s="58">
        <v>30</v>
      </c>
      <c r="H292" s="58">
        <v>37</v>
      </c>
      <c r="I292" s="58">
        <v>10</v>
      </c>
      <c r="J292" s="58">
        <v>141</v>
      </c>
      <c r="K292" s="114">
        <v>94</v>
      </c>
      <c r="L292" s="115" t="s">
        <v>1234</v>
      </c>
    </row>
    <row r="293" spans="1:12" x14ac:dyDescent="0.25">
      <c r="A293" s="83">
        <v>286</v>
      </c>
      <c r="B293" s="90" t="s">
        <v>461</v>
      </c>
      <c r="C293" s="57" t="s">
        <v>1218</v>
      </c>
      <c r="D293" s="56" t="s">
        <v>114</v>
      </c>
      <c r="E293" s="58">
        <v>19</v>
      </c>
      <c r="F293" s="58">
        <v>28</v>
      </c>
      <c r="G293" s="58">
        <v>57</v>
      </c>
      <c r="H293" s="58">
        <v>19</v>
      </c>
      <c r="I293" s="58">
        <v>19</v>
      </c>
      <c r="J293" s="58">
        <v>142</v>
      </c>
      <c r="K293" s="114">
        <v>94.666666666666671</v>
      </c>
      <c r="L293" s="115" t="s">
        <v>1234</v>
      </c>
    </row>
    <row r="294" spans="1:12" x14ac:dyDescent="0.25">
      <c r="A294" s="83">
        <v>287</v>
      </c>
      <c r="B294" s="90" t="s">
        <v>938</v>
      </c>
      <c r="C294" s="57" t="s">
        <v>1218</v>
      </c>
      <c r="D294" s="56" t="s">
        <v>1237</v>
      </c>
      <c r="E294" s="58">
        <v>18</v>
      </c>
      <c r="F294" s="58">
        <v>27</v>
      </c>
      <c r="G294" s="58">
        <v>51</v>
      </c>
      <c r="H294" s="58">
        <v>18</v>
      </c>
      <c r="I294" s="58">
        <v>18</v>
      </c>
      <c r="J294" s="58">
        <v>132</v>
      </c>
      <c r="K294" s="114">
        <v>88</v>
      </c>
      <c r="L294" s="115" t="s">
        <v>1234</v>
      </c>
    </row>
    <row r="295" spans="1:12" x14ac:dyDescent="0.25">
      <c r="A295" s="83">
        <v>288</v>
      </c>
      <c r="B295" s="90">
        <v>112040803</v>
      </c>
      <c r="C295" s="57" t="s">
        <v>1222</v>
      </c>
      <c r="D295" s="56" t="s">
        <v>97</v>
      </c>
      <c r="E295" s="58">
        <v>39</v>
      </c>
      <c r="F295" s="58">
        <v>29</v>
      </c>
      <c r="G295" s="58">
        <v>28</v>
      </c>
      <c r="H295" s="58">
        <v>39</v>
      </c>
      <c r="I295" s="58">
        <v>10</v>
      </c>
      <c r="J295" s="58">
        <f>SUM(E295:I295)</f>
        <v>145</v>
      </c>
      <c r="K295" s="114">
        <v>94.666666666666671</v>
      </c>
      <c r="L295" s="115" t="s">
        <v>1234</v>
      </c>
    </row>
    <row r="296" spans="1:12" x14ac:dyDescent="0.25">
      <c r="A296" s="83">
        <v>289</v>
      </c>
      <c r="B296" s="90" t="s">
        <v>678</v>
      </c>
      <c r="C296" s="57" t="s">
        <v>1218</v>
      </c>
      <c r="D296" s="56" t="s">
        <v>114</v>
      </c>
      <c r="E296" s="58">
        <v>19</v>
      </c>
      <c r="F296" s="58">
        <v>29</v>
      </c>
      <c r="G296" s="58">
        <v>57</v>
      </c>
      <c r="H296" s="58">
        <v>19</v>
      </c>
      <c r="I296" s="58">
        <v>19</v>
      </c>
      <c r="J296" s="58">
        <v>143</v>
      </c>
      <c r="K296" s="114">
        <v>95.333333333333329</v>
      </c>
      <c r="L296" s="115" t="s">
        <v>1233</v>
      </c>
    </row>
    <row r="297" spans="1:12" x14ac:dyDescent="0.25">
      <c r="A297" s="83">
        <v>290</v>
      </c>
      <c r="B297" s="90" t="s">
        <v>660</v>
      </c>
      <c r="C297" s="57" t="s">
        <v>1218</v>
      </c>
      <c r="D297" s="56" t="s">
        <v>342</v>
      </c>
      <c r="E297" s="58">
        <v>20</v>
      </c>
      <c r="F297" s="58">
        <v>29</v>
      </c>
      <c r="G297" s="58">
        <v>59</v>
      </c>
      <c r="H297" s="58">
        <v>20</v>
      </c>
      <c r="I297" s="58">
        <v>19</v>
      </c>
      <c r="J297" s="58">
        <v>147</v>
      </c>
      <c r="K297" s="114">
        <v>98</v>
      </c>
      <c r="L297" s="115" t="s">
        <v>1233</v>
      </c>
    </row>
    <row r="298" spans="1:12" x14ac:dyDescent="0.25">
      <c r="A298" s="83">
        <v>291</v>
      </c>
      <c r="B298" s="91" t="s">
        <v>463</v>
      </c>
      <c r="C298" s="59" t="str">
        <f>VLOOKUP(B298,[1]Hoja2!$A$5:$I$417,9,FALSE)</f>
        <v>CALIFICADOS</v>
      </c>
      <c r="D298" s="60" t="str">
        <f>VLOOKUP(B298,[1]Hoja2!$A$5:$S$417,19,FALSE)</f>
        <v>AUDITORIA</v>
      </c>
      <c r="E298" s="124">
        <f>10+10+10+10</f>
        <v>40</v>
      </c>
      <c r="F298" s="124">
        <f>10+10+9</f>
        <v>29</v>
      </c>
      <c r="G298" s="124">
        <f>9+9+10</f>
        <v>28</v>
      </c>
      <c r="H298" s="124">
        <v>10</v>
      </c>
      <c r="I298" s="124">
        <f>9+9+9+10</f>
        <v>37</v>
      </c>
      <c r="J298" s="61">
        <f>SUM(E298:I298)</f>
        <v>144</v>
      </c>
      <c r="K298" s="116">
        <f>+J298/1.5</f>
        <v>96</v>
      </c>
      <c r="L298" s="117" t="str">
        <f>IF(K298&gt;=95,"Excelente",IF(K298&gt;=85,"Muy Bueno",IF(K298&gt;=75,"Bueno",IF(K298&gt;=60,"Regular",IF(K298&gt;=35,"Deficiente","")))))</f>
        <v>Excelente</v>
      </c>
    </row>
    <row r="299" spans="1:12" x14ac:dyDescent="0.25">
      <c r="A299" s="83">
        <v>292</v>
      </c>
      <c r="B299" s="90" t="s">
        <v>632</v>
      </c>
      <c r="C299" s="57" t="s">
        <v>1222</v>
      </c>
      <c r="D299" s="56" t="s">
        <v>96</v>
      </c>
      <c r="E299" s="58">
        <v>38</v>
      </c>
      <c r="F299" s="58">
        <v>29</v>
      </c>
      <c r="G299" s="58">
        <v>28</v>
      </c>
      <c r="H299" s="58">
        <v>37</v>
      </c>
      <c r="I299" s="58">
        <v>9</v>
      </c>
      <c r="J299" s="58">
        <v>141</v>
      </c>
      <c r="K299" s="114">
        <v>94</v>
      </c>
      <c r="L299" s="115" t="s">
        <v>1234</v>
      </c>
    </row>
    <row r="300" spans="1:12" x14ac:dyDescent="0.25">
      <c r="A300" s="83">
        <v>293</v>
      </c>
      <c r="B300" s="90" t="s">
        <v>464</v>
      </c>
      <c r="C300" s="57" t="s">
        <v>1218</v>
      </c>
      <c r="D300" s="56" t="s">
        <v>1237</v>
      </c>
      <c r="E300" s="58">
        <v>19</v>
      </c>
      <c r="F300" s="58">
        <v>29</v>
      </c>
      <c r="G300" s="58">
        <v>60</v>
      </c>
      <c r="H300" s="58">
        <v>20</v>
      </c>
      <c r="I300" s="58">
        <v>20</v>
      </c>
      <c r="J300" s="58">
        <v>148</v>
      </c>
      <c r="K300" s="114">
        <v>98.666666666666671</v>
      </c>
      <c r="L300" s="115" t="s">
        <v>1233</v>
      </c>
    </row>
    <row r="301" spans="1:12" x14ac:dyDescent="0.25">
      <c r="A301" s="83">
        <v>294</v>
      </c>
      <c r="B301" s="93" t="s">
        <v>953</v>
      </c>
      <c r="C301" s="63" t="s">
        <v>1218</v>
      </c>
      <c r="D301" s="55" t="s">
        <v>1280</v>
      </c>
      <c r="E301" s="64">
        <v>18</v>
      </c>
      <c r="F301" s="64">
        <v>27</v>
      </c>
      <c r="G301" s="64">
        <v>55</v>
      </c>
      <c r="H301" s="64">
        <v>20</v>
      </c>
      <c r="I301" s="64">
        <v>20</v>
      </c>
      <c r="J301" s="64">
        <v>140</v>
      </c>
      <c r="K301" s="112">
        <v>93.333333333333329</v>
      </c>
      <c r="L301" s="113" t="s">
        <v>1234</v>
      </c>
    </row>
    <row r="302" spans="1:12" x14ac:dyDescent="0.25">
      <c r="A302" s="83">
        <v>295</v>
      </c>
      <c r="B302" s="90" t="s">
        <v>635</v>
      </c>
      <c r="C302" s="57" t="s">
        <v>1222</v>
      </c>
      <c r="D302" s="56" t="s">
        <v>96</v>
      </c>
      <c r="E302" s="58">
        <v>38</v>
      </c>
      <c r="F302" s="58">
        <v>28</v>
      </c>
      <c r="G302" s="58">
        <v>29</v>
      </c>
      <c r="H302" s="58">
        <v>38</v>
      </c>
      <c r="I302" s="58">
        <v>9</v>
      </c>
      <c r="J302" s="58">
        <v>142</v>
      </c>
      <c r="K302" s="114">
        <v>94.666666666666671</v>
      </c>
      <c r="L302" s="115" t="s">
        <v>1234</v>
      </c>
    </row>
    <row r="303" spans="1:12" x14ac:dyDescent="0.25">
      <c r="A303" s="83">
        <v>296</v>
      </c>
      <c r="B303" s="90" t="s">
        <v>467</v>
      </c>
      <c r="C303" s="57" t="s">
        <v>1220</v>
      </c>
      <c r="D303" s="56" t="s">
        <v>96</v>
      </c>
      <c r="E303" s="58">
        <v>40</v>
      </c>
      <c r="F303" s="58">
        <v>28</v>
      </c>
      <c r="G303" s="58">
        <v>29</v>
      </c>
      <c r="H303" s="58">
        <v>39</v>
      </c>
      <c r="I303" s="58">
        <v>9</v>
      </c>
      <c r="J303" s="58">
        <v>145</v>
      </c>
      <c r="K303" s="114">
        <v>96.666666666666671</v>
      </c>
      <c r="L303" s="115" t="s">
        <v>1233</v>
      </c>
    </row>
    <row r="304" spans="1:12" x14ac:dyDescent="0.25">
      <c r="A304" s="83">
        <v>297</v>
      </c>
      <c r="B304" s="97" t="s">
        <v>775</v>
      </c>
      <c r="C304" s="57" t="s">
        <v>1218</v>
      </c>
      <c r="D304" s="56" t="s">
        <v>114</v>
      </c>
      <c r="E304" s="58">
        <v>19</v>
      </c>
      <c r="F304" s="58">
        <v>28</v>
      </c>
      <c r="G304" s="58">
        <v>48</v>
      </c>
      <c r="H304" s="58">
        <v>28</v>
      </c>
      <c r="I304" s="58">
        <v>20</v>
      </c>
      <c r="J304" s="58">
        <v>143</v>
      </c>
      <c r="K304" s="114">
        <v>95.333333333333329</v>
      </c>
      <c r="L304" s="115" t="s">
        <v>1233</v>
      </c>
    </row>
    <row r="305" spans="1:12" x14ac:dyDescent="0.25">
      <c r="A305" s="83">
        <v>298</v>
      </c>
      <c r="B305" s="90" t="s">
        <v>469</v>
      </c>
      <c r="C305" s="57" t="s">
        <v>1220</v>
      </c>
      <c r="D305" s="56" t="s">
        <v>13</v>
      </c>
      <c r="E305" s="58">
        <v>40</v>
      </c>
      <c r="F305" s="58">
        <v>30</v>
      </c>
      <c r="G305" s="58">
        <v>30</v>
      </c>
      <c r="H305" s="58">
        <v>40</v>
      </c>
      <c r="I305" s="58">
        <v>10</v>
      </c>
      <c r="J305" s="58">
        <v>150</v>
      </c>
      <c r="K305" s="114">
        <v>100</v>
      </c>
      <c r="L305" s="115" t="s">
        <v>1233</v>
      </c>
    </row>
    <row r="306" spans="1:12" x14ac:dyDescent="0.25">
      <c r="A306" s="83">
        <v>299</v>
      </c>
      <c r="B306" s="90" t="s">
        <v>471</v>
      </c>
      <c r="C306" s="57" t="s">
        <v>1222</v>
      </c>
      <c r="D306" s="56" t="s">
        <v>96</v>
      </c>
      <c r="E306" s="58">
        <v>37</v>
      </c>
      <c r="F306" s="58">
        <v>29</v>
      </c>
      <c r="G306" s="58">
        <v>27</v>
      </c>
      <c r="H306" s="58">
        <v>38</v>
      </c>
      <c r="I306" s="58">
        <v>9</v>
      </c>
      <c r="J306" s="58">
        <v>140</v>
      </c>
      <c r="K306" s="114">
        <v>93.333333333333329</v>
      </c>
      <c r="L306" s="115" t="s">
        <v>1234</v>
      </c>
    </row>
    <row r="307" spans="1:12" x14ac:dyDescent="0.25">
      <c r="A307" s="83">
        <v>300</v>
      </c>
      <c r="B307" s="90" t="s">
        <v>904</v>
      </c>
      <c r="C307" s="57" t="s">
        <v>1218</v>
      </c>
      <c r="D307" s="56" t="s">
        <v>907</v>
      </c>
      <c r="E307" s="58">
        <v>20</v>
      </c>
      <c r="F307" s="58">
        <v>28</v>
      </c>
      <c r="G307" s="58">
        <v>60</v>
      </c>
      <c r="H307" s="58">
        <v>20</v>
      </c>
      <c r="I307" s="58">
        <v>20</v>
      </c>
      <c r="J307" s="58">
        <v>148</v>
      </c>
      <c r="K307" s="114">
        <v>98.666666666666671</v>
      </c>
      <c r="L307" s="115" t="s">
        <v>1233</v>
      </c>
    </row>
    <row r="308" spans="1:12" x14ac:dyDescent="0.25">
      <c r="A308" s="83">
        <v>301</v>
      </c>
      <c r="B308" s="93">
        <v>109030280</v>
      </c>
      <c r="C308" s="63" t="s">
        <v>1309</v>
      </c>
      <c r="D308" s="55" t="s">
        <v>1307</v>
      </c>
      <c r="E308" s="64">
        <v>40</v>
      </c>
      <c r="F308" s="64">
        <v>29</v>
      </c>
      <c r="G308" s="64">
        <v>29</v>
      </c>
      <c r="H308" s="64">
        <v>39</v>
      </c>
      <c r="I308" s="64">
        <v>10</v>
      </c>
      <c r="J308" s="64">
        <f>E308+F308+G308+H308+I308</f>
        <v>147</v>
      </c>
      <c r="K308" s="112">
        <f>J308/1.5</f>
        <v>98</v>
      </c>
      <c r="L308" s="113" t="s">
        <v>1233</v>
      </c>
    </row>
    <row r="309" spans="1:12" x14ac:dyDescent="0.25">
      <c r="A309" s="83">
        <v>302</v>
      </c>
      <c r="B309" s="90" t="s">
        <v>473</v>
      </c>
      <c r="C309" s="57" t="s">
        <v>1218</v>
      </c>
      <c r="D309" s="56" t="s">
        <v>97</v>
      </c>
      <c r="E309" s="58">
        <v>20</v>
      </c>
      <c r="F309" s="58">
        <v>28</v>
      </c>
      <c r="G309" s="58">
        <v>58</v>
      </c>
      <c r="H309" s="58">
        <v>19</v>
      </c>
      <c r="I309" s="58">
        <v>19</v>
      </c>
      <c r="J309" s="58">
        <v>144</v>
      </c>
      <c r="K309" s="114">
        <v>96</v>
      </c>
      <c r="L309" s="115" t="s">
        <v>1233</v>
      </c>
    </row>
    <row r="310" spans="1:12" x14ac:dyDescent="0.25">
      <c r="A310" s="83">
        <v>303</v>
      </c>
      <c r="B310" s="89" t="s">
        <v>1260</v>
      </c>
      <c r="C310" s="59" t="s">
        <v>1244</v>
      </c>
      <c r="D310" s="60" t="s">
        <v>1242</v>
      </c>
      <c r="E310" s="124">
        <v>37</v>
      </c>
      <c r="F310" s="124">
        <v>27</v>
      </c>
      <c r="G310" s="124">
        <v>28</v>
      </c>
      <c r="H310" s="124">
        <v>36</v>
      </c>
      <c r="I310" s="124">
        <v>10</v>
      </c>
      <c r="J310" s="61">
        <f>SUM(E310:I310)</f>
        <v>138</v>
      </c>
      <c r="K310" s="116">
        <f>+J310/1.5</f>
        <v>92</v>
      </c>
      <c r="L310" s="117" t="str">
        <f>IF(K310&gt;=95,"Excelente",IF(K310&gt;=85,"Muy Bueno",IF(K310&gt;=75,"Bueno",IF(K310&gt;=60,"Regular",IF(K310&gt;=35,"Deficiente","")))))</f>
        <v>Muy Bueno</v>
      </c>
    </row>
    <row r="311" spans="1:12" x14ac:dyDescent="0.25">
      <c r="A311" s="83">
        <v>304</v>
      </c>
      <c r="B311" s="90" t="s">
        <v>1304</v>
      </c>
      <c r="C311" s="57" t="s">
        <v>1222</v>
      </c>
      <c r="D311" s="56" t="s">
        <v>96</v>
      </c>
      <c r="E311" s="58">
        <v>39</v>
      </c>
      <c r="F311" s="58">
        <v>28</v>
      </c>
      <c r="G311" s="58">
        <v>29</v>
      </c>
      <c r="H311" s="58">
        <v>38</v>
      </c>
      <c r="I311" s="58">
        <v>9</v>
      </c>
      <c r="J311" s="58">
        <v>143</v>
      </c>
      <c r="K311" s="114">
        <v>95.333333333333329</v>
      </c>
      <c r="L311" s="115" t="s">
        <v>1233</v>
      </c>
    </row>
    <row r="312" spans="1:12" x14ac:dyDescent="0.25">
      <c r="A312" s="83">
        <v>305</v>
      </c>
      <c r="B312" s="89" t="s">
        <v>1261</v>
      </c>
      <c r="C312" s="59" t="s">
        <v>1244</v>
      </c>
      <c r="D312" s="60" t="s">
        <v>1242</v>
      </c>
      <c r="E312" s="124">
        <v>39</v>
      </c>
      <c r="F312" s="124">
        <v>27</v>
      </c>
      <c r="G312" s="124">
        <v>29</v>
      </c>
      <c r="H312" s="124">
        <v>37</v>
      </c>
      <c r="I312" s="124">
        <v>10</v>
      </c>
      <c r="J312" s="61">
        <f>SUM(E312:I312)</f>
        <v>142</v>
      </c>
      <c r="K312" s="116">
        <f>+J312/1.5</f>
        <v>94.666666666666671</v>
      </c>
      <c r="L312" s="117" t="str">
        <f>IF(K312&gt;=95,"Excelente",IF(K312&gt;=85,"Muy Bueno",IF(K312&gt;=75,"Bueno",IF(K312&gt;=60,"Regular",IF(K312&gt;=35,"Deficiente","")))))</f>
        <v>Muy Bueno</v>
      </c>
    </row>
    <row r="313" spans="1:12" x14ac:dyDescent="0.25">
      <c r="A313" s="83">
        <v>306</v>
      </c>
      <c r="B313" s="89" t="s">
        <v>1271</v>
      </c>
      <c r="C313" s="59" t="s">
        <v>1244</v>
      </c>
      <c r="D313" s="60" t="s">
        <v>1242</v>
      </c>
      <c r="E313" s="124">
        <v>37</v>
      </c>
      <c r="F313" s="124">
        <v>24</v>
      </c>
      <c r="G313" s="124">
        <v>24</v>
      </c>
      <c r="H313" s="124">
        <v>33</v>
      </c>
      <c r="I313" s="124">
        <v>10</v>
      </c>
      <c r="J313" s="61">
        <f>SUM(E313:I313)</f>
        <v>128</v>
      </c>
      <c r="K313" s="116">
        <f>+J313/1.5</f>
        <v>85.333333333333329</v>
      </c>
      <c r="L313" s="117" t="s">
        <v>1272</v>
      </c>
    </row>
    <row r="314" spans="1:12" x14ac:dyDescent="0.25">
      <c r="A314" s="83"/>
      <c r="B314" s="92" t="s">
        <v>159</v>
      </c>
      <c r="C314" s="63" t="s">
        <v>1218</v>
      </c>
      <c r="D314" s="55" t="s">
        <v>106</v>
      </c>
      <c r="E314" s="64">
        <v>20</v>
      </c>
      <c r="F314" s="64">
        <v>29</v>
      </c>
      <c r="G314" s="64">
        <v>57</v>
      </c>
      <c r="H314" s="64">
        <v>19</v>
      </c>
      <c r="I314" s="64">
        <v>20</v>
      </c>
      <c r="J314" s="64">
        <v>145</v>
      </c>
      <c r="K314" s="112">
        <v>96.666666666666671</v>
      </c>
      <c r="L314" s="113" t="s">
        <v>1233</v>
      </c>
    </row>
    <row r="315" spans="1:12" x14ac:dyDescent="0.25">
      <c r="A315" s="83">
        <v>307</v>
      </c>
      <c r="B315" s="92"/>
      <c r="C315" s="63" t="s">
        <v>1244</v>
      </c>
      <c r="D315" s="55" t="s">
        <v>97</v>
      </c>
      <c r="E315" s="58">
        <v>39</v>
      </c>
      <c r="F315" s="58">
        <v>28</v>
      </c>
      <c r="G315" s="58">
        <v>28</v>
      </c>
      <c r="H315" s="58">
        <v>39</v>
      </c>
      <c r="I315" s="58">
        <v>10</v>
      </c>
      <c r="J315" s="58">
        <v>144</v>
      </c>
      <c r="K315" s="114">
        <v>96</v>
      </c>
      <c r="L315" s="113"/>
    </row>
    <row r="316" spans="1:12" x14ac:dyDescent="0.25">
      <c r="A316" s="83">
        <v>308</v>
      </c>
      <c r="B316" s="90" t="s">
        <v>477</v>
      </c>
      <c r="C316" s="57" t="s">
        <v>1218</v>
      </c>
      <c r="D316" s="56" t="s">
        <v>616</v>
      </c>
      <c r="E316" s="58">
        <v>20</v>
      </c>
      <c r="F316" s="58">
        <v>29</v>
      </c>
      <c r="G316" s="58">
        <v>58</v>
      </c>
      <c r="H316" s="58">
        <v>19</v>
      </c>
      <c r="I316" s="58">
        <v>20</v>
      </c>
      <c r="J316" s="58">
        <v>146</v>
      </c>
      <c r="K316" s="114">
        <v>97.333333333333329</v>
      </c>
      <c r="L316" s="115" t="s">
        <v>1233</v>
      </c>
    </row>
    <row r="317" spans="1:12" x14ac:dyDescent="0.25">
      <c r="A317" s="83">
        <v>309</v>
      </c>
      <c r="B317" s="90" t="s">
        <v>823</v>
      </c>
      <c r="C317" s="57" t="s">
        <v>1218</v>
      </c>
      <c r="D317" s="56" t="s">
        <v>616</v>
      </c>
      <c r="E317" s="58">
        <v>19</v>
      </c>
      <c r="F317" s="58">
        <v>28</v>
      </c>
      <c r="G317" s="58">
        <v>57</v>
      </c>
      <c r="H317" s="58">
        <v>20</v>
      </c>
      <c r="I317" s="58">
        <v>19</v>
      </c>
      <c r="J317" s="58">
        <v>143</v>
      </c>
      <c r="K317" s="114">
        <v>95.333333333333329</v>
      </c>
      <c r="L317" s="115" t="s">
        <v>1233</v>
      </c>
    </row>
    <row r="318" spans="1:12" x14ac:dyDescent="0.25">
      <c r="A318" s="83">
        <v>310</v>
      </c>
      <c r="B318" s="90" t="s">
        <v>480</v>
      </c>
      <c r="C318" s="57" t="s">
        <v>1218</v>
      </c>
      <c r="D318" s="56" t="s">
        <v>1237</v>
      </c>
      <c r="E318" s="58">
        <v>20</v>
      </c>
      <c r="F318" s="58">
        <v>29</v>
      </c>
      <c r="G318" s="58">
        <v>59</v>
      </c>
      <c r="H318" s="58">
        <v>20</v>
      </c>
      <c r="I318" s="58">
        <v>20</v>
      </c>
      <c r="J318" s="58">
        <v>148</v>
      </c>
      <c r="K318" s="114">
        <v>98.666666666666671</v>
      </c>
      <c r="L318" s="115" t="s">
        <v>1233</v>
      </c>
    </row>
    <row r="319" spans="1:12" x14ac:dyDescent="0.25">
      <c r="A319" s="83">
        <v>311</v>
      </c>
      <c r="B319" s="90" t="s">
        <v>484</v>
      </c>
      <c r="C319" s="57" t="s">
        <v>1221</v>
      </c>
      <c r="D319" s="56" t="s">
        <v>105</v>
      </c>
      <c r="E319" s="58">
        <v>20</v>
      </c>
      <c r="F319" s="58">
        <v>28</v>
      </c>
      <c r="G319" s="58">
        <v>49</v>
      </c>
      <c r="H319" s="58">
        <v>29</v>
      </c>
      <c r="I319" s="58">
        <v>20</v>
      </c>
      <c r="J319" s="58">
        <v>146</v>
      </c>
      <c r="K319" s="114">
        <v>97.333333333333329</v>
      </c>
      <c r="L319" s="115" t="s">
        <v>1233</v>
      </c>
    </row>
    <row r="320" spans="1:12" x14ac:dyDescent="0.25">
      <c r="A320" s="83">
        <v>312</v>
      </c>
      <c r="B320" s="93" t="s">
        <v>486</v>
      </c>
      <c r="C320" s="63" t="s">
        <v>1218</v>
      </c>
      <c r="D320" s="55" t="s">
        <v>1280</v>
      </c>
      <c r="E320" s="64">
        <v>19</v>
      </c>
      <c r="F320" s="64">
        <v>28</v>
      </c>
      <c r="G320" s="64">
        <v>56</v>
      </c>
      <c r="H320" s="64">
        <v>19</v>
      </c>
      <c r="I320" s="64">
        <v>20</v>
      </c>
      <c r="J320" s="64">
        <v>142</v>
      </c>
      <c r="K320" s="112">
        <v>94.666666666666671</v>
      </c>
      <c r="L320" s="113" t="s">
        <v>1234</v>
      </c>
    </row>
    <row r="321" spans="1:12" x14ac:dyDescent="0.25">
      <c r="A321" s="83">
        <v>313</v>
      </c>
      <c r="B321" s="89" t="s">
        <v>1262</v>
      </c>
      <c r="C321" s="59" t="s">
        <v>1244</v>
      </c>
      <c r="D321" s="60" t="s">
        <v>1242</v>
      </c>
      <c r="E321" s="124">
        <v>40</v>
      </c>
      <c r="F321" s="124">
        <v>29</v>
      </c>
      <c r="G321" s="124">
        <v>29</v>
      </c>
      <c r="H321" s="124">
        <v>39</v>
      </c>
      <c r="I321" s="124">
        <v>10</v>
      </c>
      <c r="J321" s="61">
        <f>SUM(E321:I321)</f>
        <v>147</v>
      </c>
      <c r="K321" s="116">
        <f>+J321/1.5</f>
        <v>98</v>
      </c>
      <c r="L321" s="117" t="str">
        <f>IF(K321&gt;=95,"Excelente",IF(K321&gt;=85,"Muy Bueno",IF(K321&gt;=75,"Bueno",IF(K321&gt;=60,"Regular",IF(K321&gt;=35,"Deficiente","")))))</f>
        <v>Excelente</v>
      </c>
    </row>
    <row r="322" spans="1:12" x14ac:dyDescent="0.25">
      <c r="A322" s="83">
        <v>314</v>
      </c>
      <c r="B322" s="91" t="s">
        <v>662</v>
      </c>
      <c r="C322" s="59" t="s">
        <v>1239</v>
      </c>
      <c r="D322" s="66" t="s">
        <v>1240</v>
      </c>
      <c r="E322" s="124">
        <f>10+10</f>
        <v>20</v>
      </c>
      <c r="F322" s="124">
        <f>9+9+9</f>
        <v>27</v>
      </c>
      <c r="G322" s="124">
        <f>9+10+9+10+10+10</f>
        <v>58</v>
      </c>
      <c r="H322" s="124">
        <f>10+9</f>
        <v>19</v>
      </c>
      <c r="I322" s="124">
        <f>9+10</f>
        <v>19</v>
      </c>
      <c r="J322" s="61">
        <f>SUM(E322:I322)</f>
        <v>143</v>
      </c>
      <c r="K322" s="116">
        <f>+J322/1.5</f>
        <v>95.333333333333329</v>
      </c>
      <c r="L322" s="117" t="str">
        <f>IF(K322&gt;=95,"Excelente",IF(K322&gt;=85,"Muy Bueno",IF(K322&gt;=75,"Bueno",IF(K322&gt;=60,"Regular",IF(K322&gt;=35,"Deficiente","")))))</f>
        <v>Excelente</v>
      </c>
    </row>
    <row r="323" spans="1:12" x14ac:dyDescent="0.25">
      <c r="A323" s="83">
        <v>315</v>
      </c>
      <c r="B323" s="93" t="s">
        <v>1155</v>
      </c>
      <c r="C323" s="63" t="s">
        <v>1277</v>
      </c>
      <c r="D323" s="55" t="s">
        <v>1280</v>
      </c>
      <c r="E323" s="64">
        <v>38</v>
      </c>
      <c r="F323" s="64">
        <v>27</v>
      </c>
      <c r="G323" s="64">
        <v>27</v>
      </c>
      <c r="H323" s="64">
        <v>39</v>
      </c>
      <c r="I323" s="64">
        <v>10</v>
      </c>
      <c r="J323" s="64">
        <v>141</v>
      </c>
      <c r="K323" s="112">
        <v>94</v>
      </c>
      <c r="L323" s="113" t="s">
        <v>1234</v>
      </c>
    </row>
    <row r="324" spans="1:12" x14ac:dyDescent="0.25">
      <c r="A324" s="83">
        <v>316</v>
      </c>
      <c r="B324" s="90" t="s">
        <v>496</v>
      </c>
      <c r="C324" s="57" t="s">
        <v>1218</v>
      </c>
      <c r="D324" s="56" t="s">
        <v>342</v>
      </c>
      <c r="E324" s="58">
        <v>20</v>
      </c>
      <c r="F324" s="58">
        <v>29</v>
      </c>
      <c r="G324" s="58">
        <v>58</v>
      </c>
      <c r="H324" s="58">
        <v>18</v>
      </c>
      <c r="I324" s="58">
        <v>20</v>
      </c>
      <c r="J324" s="58">
        <v>145</v>
      </c>
      <c r="K324" s="114">
        <v>96.666666666666671</v>
      </c>
      <c r="L324" s="115" t="s">
        <v>1233</v>
      </c>
    </row>
    <row r="325" spans="1:12" x14ac:dyDescent="0.25">
      <c r="A325" s="83">
        <v>317</v>
      </c>
      <c r="B325" s="90" t="s">
        <v>135</v>
      </c>
      <c r="C325" s="57" t="s">
        <v>1218</v>
      </c>
      <c r="D325" s="56" t="s">
        <v>96</v>
      </c>
      <c r="E325" s="58">
        <v>18</v>
      </c>
      <c r="F325" s="58">
        <v>25.5</v>
      </c>
      <c r="G325" s="58">
        <v>56</v>
      </c>
      <c r="H325" s="58">
        <v>18</v>
      </c>
      <c r="I325" s="58">
        <v>19</v>
      </c>
      <c r="J325" s="58">
        <v>136.5</v>
      </c>
      <c r="K325" s="114">
        <v>91</v>
      </c>
      <c r="L325" s="115" t="s">
        <v>1234</v>
      </c>
    </row>
    <row r="326" spans="1:12" x14ac:dyDescent="0.25">
      <c r="A326" s="83">
        <v>318</v>
      </c>
      <c r="B326" s="90" t="s">
        <v>826</v>
      </c>
      <c r="C326" s="57" t="s">
        <v>1218</v>
      </c>
      <c r="D326" s="56" t="s">
        <v>342</v>
      </c>
      <c r="E326" s="58">
        <v>19</v>
      </c>
      <c r="F326" s="58">
        <v>29</v>
      </c>
      <c r="G326" s="58">
        <v>58</v>
      </c>
      <c r="H326" s="58">
        <v>20</v>
      </c>
      <c r="I326" s="58">
        <v>20</v>
      </c>
      <c r="J326" s="58">
        <v>146</v>
      </c>
      <c r="K326" s="114">
        <v>97.333333333333329</v>
      </c>
      <c r="L326" s="115" t="s">
        <v>1233</v>
      </c>
    </row>
    <row r="327" spans="1:12" x14ac:dyDescent="0.25">
      <c r="A327" s="83">
        <v>319</v>
      </c>
      <c r="B327" s="93" t="s">
        <v>498</v>
      </c>
      <c r="C327" s="63" t="s">
        <v>1278</v>
      </c>
      <c r="D327" s="55" t="s">
        <v>1280</v>
      </c>
      <c r="E327" s="64">
        <v>18</v>
      </c>
      <c r="F327" s="64">
        <v>28</v>
      </c>
      <c r="G327" s="64">
        <v>57</v>
      </c>
      <c r="H327" s="64">
        <v>19</v>
      </c>
      <c r="I327" s="64">
        <v>20</v>
      </c>
      <c r="J327" s="64">
        <v>142</v>
      </c>
      <c r="K327" s="112">
        <v>94.666666666666671</v>
      </c>
      <c r="L327" s="113" t="s">
        <v>1234</v>
      </c>
    </row>
    <row r="328" spans="1:12" x14ac:dyDescent="0.25">
      <c r="A328" s="83">
        <v>320</v>
      </c>
      <c r="B328" s="90" t="s">
        <v>500</v>
      </c>
      <c r="C328" s="57" t="s">
        <v>1218</v>
      </c>
      <c r="D328" s="56" t="s">
        <v>108</v>
      </c>
      <c r="E328" s="58">
        <v>20</v>
      </c>
      <c r="F328" s="58">
        <v>25</v>
      </c>
      <c r="G328" s="58">
        <v>60</v>
      </c>
      <c r="H328" s="58">
        <v>20</v>
      </c>
      <c r="I328" s="58">
        <v>17.5</v>
      </c>
      <c r="J328" s="58">
        <v>142.5</v>
      </c>
      <c r="K328" s="114">
        <v>95</v>
      </c>
      <c r="L328" s="115" t="s">
        <v>1233</v>
      </c>
    </row>
    <row r="329" spans="1:12" x14ac:dyDescent="0.25">
      <c r="A329" s="83">
        <v>321</v>
      </c>
      <c r="B329" s="91" t="s">
        <v>866</v>
      </c>
      <c r="C329" s="59" t="s">
        <v>1218</v>
      </c>
      <c r="D329" s="60" t="s">
        <v>861</v>
      </c>
      <c r="E329" s="124">
        <v>18</v>
      </c>
      <c r="F329" s="124">
        <v>29</v>
      </c>
      <c r="G329" s="124">
        <v>53</v>
      </c>
      <c r="H329" s="124">
        <v>19</v>
      </c>
      <c r="I329" s="124">
        <v>20</v>
      </c>
      <c r="J329" s="61">
        <v>139</v>
      </c>
      <c r="K329" s="116">
        <v>92.666666666666671</v>
      </c>
      <c r="L329" s="117" t="s">
        <v>1234</v>
      </c>
    </row>
    <row r="330" spans="1:12" x14ac:dyDescent="0.25">
      <c r="A330" s="83">
        <v>322</v>
      </c>
      <c r="B330" s="90" t="s">
        <v>504</v>
      </c>
      <c r="C330" s="57" t="s">
        <v>1220</v>
      </c>
      <c r="D330" s="56" t="s">
        <v>1237</v>
      </c>
      <c r="E330" s="58">
        <v>37</v>
      </c>
      <c r="F330" s="58">
        <v>24</v>
      </c>
      <c r="G330" s="58">
        <v>25.5</v>
      </c>
      <c r="H330" s="58">
        <v>33</v>
      </c>
      <c r="I330" s="58">
        <v>10</v>
      </c>
      <c r="J330" s="58">
        <v>129.5</v>
      </c>
      <c r="K330" s="114">
        <v>86.333333333333329</v>
      </c>
      <c r="L330" s="115" t="s">
        <v>1234</v>
      </c>
    </row>
    <row r="331" spans="1:12" x14ac:dyDescent="0.25">
      <c r="A331" s="83">
        <v>323</v>
      </c>
      <c r="B331" s="90" t="s">
        <v>506</v>
      </c>
      <c r="C331" s="57" t="s">
        <v>1218</v>
      </c>
      <c r="D331" s="56" t="s">
        <v>117</v>
      </c>
      <c r="E331" s="58">
        <v>20</v>
      </c>
      <c r="F331" s="58">
        <v>29</v>
      </c>
      <c r="G331" s="58">
        <v>49</v>
      </c>
      <c r="H331" s="58">
        <v>29</v>
      </c>
      <c r="I331" s="58">
        <v>20</v>
      </c>
      <c r="J331" s="58">
        <v>147</v>
      </c>
      <c r="K331" s="114">
        <v>98</v>
      </c>
      <c r="L331" s="115" t="s">
        <v>1233</v>
      </c>
    </row>
    <row r="332" spans="1:12" x14ac:dyDescent="0.25">
      <c r="A332" s="83">
        <v>324</v>
      </c>
      <c r="B332" s="89" t="s">
        <v>1263</v>
      </c>
      <c r="C332" s="59" t="s">
        <v>1244</v>
      </c>
      <c r="D332" s="60" t="s">
        <v>1242</v>
      </c>
      <c r="E332" s="124">
        <v>36</v>
      </c>
      <c r="F332" s="124">
        <v>27</v>
      </c>
      <c r="G332" s="124">
        <v>27</v>
      </c>
      <c r="H332" s="124">
        <v>34.5</v>
      </c>
      <c r="I332" s="124">
        <v>10</v>
      </c>
      <c r="J332" s="61">
        <f>SUM(E332:I332)</f>
        <v>134.5</v>
      </c>
      <c r="K332" s="116">
        <f>+J332/1.5</f>
        <v>89.666666666666671</v>
      </c>
      <c r="L332" s="117" t="str">
        <f>IF(K332&gt;=95,"Excelente",IF(K332&gt;=85,"Muy Bueno",IF(K332&gt;=75,"Bueno",IF(K332&gt;=60,"Regular",IF(K332&gt;=35,"Deficiente","")))))</f>
        <v>Muy Bueno</v>
      </c>
    </row>
    <row r="333" spans="1:12" x14ac:dyDescent="0.25">
      <c r="A333" s="83">
        <v>325</v>
      </c>
      <c r="B333" s="93">
        <v>110630200</v>
      </c>
      <c r="C333" s="63" t="s">
        <v>1306</v>
      </c>
      <c r="D333" s="55" t="s">
        <v>1307</v>
      </c>
      <c r="E333" s="64">
        <v>40</v>
      </c>
      <c r="F333" s="64">
        <v>30</v>
      </c>
      <c r="G333" s="64">
        <v>30</v>
      </c>
      <c r="H333" s="64">
        <v>39</v>
      </c>
      <c r="I333" s="64">
        <v>10</v>
      </c>
      <c r="J333" s="64">
        <f>E333+F333+G333+H333+I333</f>
        <v>149</v>
      </c>
      <c r="K333" s="112">
        <f>J333/1.5</f>
        <v>99.333333333333329</v>
      </c>
      <c r="L333" s="113" t="s">
        <v>1233</v>
      </c>
    </row>
    <row r="334" spans="1:12" x14ac:dyDescent="0.25">
      <c r="A334" s="83">
        <v>326</v>
      </c>
      <c r="B334" s="90" t="s">
        <v>780</v>
      </c>
      <c r="C334" s="57" t="s">
        <v>1218</v>
      </c>
      <c r="D334" s="56" t="s">
        <v>105</v>
      </c>
      <c r="E334" s="58">
        <v>20</v>
      </c>
      <c r="F334" s="58">
        <v>30</v>
      </c>
      <c r="G334" s="58">
        <v>60</v>
      </c>
      <c r="H334" s="58">
        <v>20</v>
      </c>
      <c r="I334" s="58">
        <v>20</v>
      </c>
      <c r="J334" s="58">
        <v>150</v>
      </c>
      <c r="K334" s="114">
        <v>100</v>
      </c>
      <c r="L334" s="115" t="s">
        <v>1233</v>
      </c>
    </row>
    <row r="335" spans="1:12" x14ac:dyDescent="0.25">
      <c r="A335" s="83">
        <v>327</v>
      </c>
      <c r="B335" s="90" t="s">
        <v>829</v>
      </c>
      <c r="C335" s="57" t="s">
        <v>1218</v>
      </c>
      <c r="D335" s="56" t="s">
        <v>1236</v>
      </c>
      <c r="E335" s="58">
        <v>20</v>
      </c>
      <c r="F335" s="58">
        <v>27</v>
      </c>
      <c r="G335" s="58">
        <v>57</v>
      </c>
      <c r="H335" s="58">
        <v>18</v>
      </c>
      <c r="I335" s="58">
        <v>16.5</v>
      </c>
      <c r="J335" s="58">
        <v>138.5</v>
      </c>
      <c r="K335" s="114">
        <v>92.333333333333329</v>
      </c>
      <c r="L335" s="115" t="s">
        <v>1234</v>
      </c>
    </row>
    <row r="336" spans="1:12" x14ac:dyDescent="0.25">
      <c r="A336" s="83">
        <v>328</v>
      </c>
      <c r="B336" s="90" t="s">
        <v>512</v>
      </c>
      <c r="C336" s="57" t="s">
        <v>1220</v>
      </c>
      <c r="D336" s="56" t="s">
        <v>96</v>
      </c>
      <c r="E336" s="58">
        <v>40</v>
      </c>
      <c r="F336" s="58">
        <v>30</v>
      </c>
      <c r="G336" s="58">
        <v>30</v>
      </c>
      <c r="H336" s="58">
        <v>40</v>
      </c>
      <c r="I336" s="58">
        <v>10</v>
      </c>
      <c r="J336" s="58">
        <v>150</v>
      </c>
      <c r="K336" s="114">
        <v>100</v>
      </c>
      <c r="L336" s="115" t="s">
        <v>1233</v>
      </c>
    </row>
    <row r="337" spans="1:12" x14ac:dyDescent="0.25">
      <c r="A337" s="83">
        <v>329</v>
      </c>
      <c r="B337" s="93">
        <v>104110460</v>
      </c>
      <c r="C337" s="63" t="s">
        <v>1218</v>
      </c>
      <c r="D337" s="55" t="s">
        <v>114</v>
      </c>
      <c r="E337" s="64">
        <v>20</v>
      </c>
      <c r="F337" s="64">
        <v>30</v>
      </c>
      <c r="G337" s="64">
        <v>60</v>
      </c>
      <c r="H337" s="64">
        <v>20</v>
      </c>
      <c r="I337" s="64">
        <v>20</v>
      </c>
      <c r="J337" s="64">
        <v>150</v>
      </c>
      <c r="K337" s="112">
        <v>100</v>
      </c>
      <c r="L337" s="113" t="s">
        <v>1233</v>
      </c>
    </row>
    <row r="338" spans="1:12" x14ac:dyDescent="0.25">
      <c r="A338" s="83">
        <v>330</v>
      </c>
      <c r="B338" s="90" t="s">
        <v>514</v>
      </c>
      <c r="C338" s="57" t="s">
        <v>1218</v>
      </c>
      <c r="D338" s="56" t="s">
        <v>111</v>
      </c>
      <c r="E338" s="58">
        <v>20</v>
      </c>
      <c r="F338" s="58">
        <v>27</v>
      </c>
      <c r="G338" s="58">
        <v>60</v>
      </c>
      <c r="H338" s="58">
        <v>20</v>
      </c>
      <c r="I338" s="58">
        <v>20</v>
      </c>
      <c r="J338" s="58">
        <v>147</v>
      </c>
      <c r="K338" s="114">
        <v>98</v>
      </c>
      <c r="L338" s="115" t="s">
        <v>1233</v>
      </c>
    </row>
    <row r="339" spans="1:12" x14ac:dyDescent="0.25">
      <c r="A339" s="83">
        <v>331</v>
      </c>
      <c r="B339" s="90" t="s">
        <v>842</v>
      </c>
      <c r="C339" s="57" t="s">
        <v>1218</v>
      </c>
      <c r="D339" s="56" t="s">
        <v>114</v>
      </c>
      <c r="E339" s="58">
        <v>20</v>
      </c>
      <c r="F339" s="58">
        <v>28</v>
      </c>
      <c r="G339" s="58">
        <v>58</v>
      </c>
      <c r="H339" s="58">
        <v>18</v>
      </c>
      <c r="I339" s="58">
        <v>20</v>
      </c>
      <c r="J339" s="58">
        <v>144</v>
      </c>
      <c r="K339" s="114">
        <v>96</v>
      </c>
      <c r="L339" s="115" t="s">
        <v>1233</v>
      </c>
    </row>
    <row r="340" spans="1:12" x14ac:dyDescent="0.25">
      <c r="A340" s="83">
        <v>332</v>
      </c>
      <c r="B340" s="90" t="s">
        <v>517</v>
      </c>
      <c r="C340" s="57" t="s">
        <v>1218</v>
      </c>
      <c r="D340" s="56" t="s">
        <v>96</v>
      </c>
      <c r="E340" s="58">
        <v>19</v>
      </c>
      <c r="F340" s="58">
        <v>27</v>
      </c>
      <c r="G340" s="58">
        <v>58</v>
      </c>
      <c r="H340" s="58">
        <v>19</v>
      </c>
      <c r="I340" s="58">
        <v>19</v>
      </c>
      <c r="J340" s="58">
        <v>142</v>
      </c>
      <c r="K340" s="114">
        <v>94.666666666666671</v>
      </c>
      <c r="L340" s="115" t="s">
        <v>1234</v>
      </c>
    </row>
    <row r="341" spans="1:12" x14ac:dyDescent="0.25">
      <c r="A341" s="83">
        <v>333</v>
      </c>
      <c r="B341" s="90" t="s">
        <v>680</v>
      </c>
      <c r="C341" s="57" t="s">
        <v>1218</v>
      </c>
      <c r="D341" s="56" t="s">
        <v>97</v>
      </c>
      <c r="E341" s="58">
        <v>20</v>
      </c>
      <c r="F341" s="58">
        <v>29</v>
      </c>
      <c r="G341" s="58">
        <v>49</v>
      </c>
      <c r="H341" s="58">
        <v>29</v>
      </c>
      <c r="I341" s="58">
        <v>19</v>
      </c>
      <c r="J341" s="58">
        <v>146</v>
      </c>
      <c r="K341" s="114">
        <v>97.333333333333329</v>
      </c>
      <c r="L341" s="115" t="s">
        <v>1233</v>
      </c>
    </row>
    <row r="342" spans="1:12" x14ac:dyDescent="0.25">
      <c r="A342" s="83">
        <v>334</v>
      </c>
      <c r="B342" s="90" t="s">
        <v>833</v>
      </c>
      <c r="C342" s="57" t="s">
        <v>1218</v>
      </c>
      <c r="D342" s="56" t="s">
        <v>1236</v>
      </c>
      <c r="E342" s="58">
        <v>20</v>
      </c>
      <c r="F342" s="58">
        <v>28</v>
      </c>
      <c r="G342" s="58">
        <v>58</v>
      </c>
      <c r="H342" s="58">
        <v>19</v>
      </c>
      <c r="I342" s="58">
        <v>20</v>
      </c>
      <c r="J342" s="58">
        <v>145</v>
      </c>
      <c r="K342" s="114">
        <v>96.666666666666671</v>
      </c>
      <c r="L342" s="115" t="s">
        <v>1233</v>
      </c>
    </row>
    <row r="343" spans="1:12" x14ac:dyDescent="0.25">
      <c r="A343" s="83">
        <v>335</v>
      </c>
      <c r="B343" s="90" t="s">
        <v>93</v>
      </c>
      <c r="C343" s="57" t="s">
        <v>1218</v>
      </c>
      <c r="D343" s="56" t="s">
        <v>97</v>
      </c>
      <c r="E343" s="58">
        <v>20</v>
      </c>
      <c r="F343" s="58">
        <v>27</v>
      </c>
      <c r="G343" s="58">
        <v>58</v>
      </c>
      <c r="H343" s="58">
        <v>20</v>
      </c>
      <c r="I343" s="58">
        <v>19</v>
      </c>
      <c r="J343" s="58">
        <v>144</v>
      </c>
      <c r="K343" s="114">
        <v>96</v>
      </c>
      <c r="L343" s="115" t="s">
        <v>1233</v>
      </c>
    </row>
    <row r="344" spans="1:12" x14ac:dyDescent="0.25">
      <c r="A344" s="83">
        <v>336</v>
      </c>
      <c r="B344" s="89" t="s">
        <v>1265</v>
      </c>
      <c r="C344" s="59" t="s">
        <v>1244</v>
      </c>
      <c r="D344" s="60" t="s">
        <v>1242</v>
      </c>
      <c r="E344" s="124">
        <v>36</v>
      </c>
      <c r="F344" s="124">
        <v>25.5</v>
      </c>
      <c r="G344" s="124">
        <v>25.5</v>
      </c>
      <c r="H344" s="124">
        <v>38</v>
      </c>
      <c r="I344" s="124">
        <v>10</v>
      </c>
      <c r="J344" s="61">
        <f>SUM(E344:I344)</f>
        <v>135</v>
      </c>
      <c r="K344" s="116">
        <f>+J344/1.5</f>
        <v>90</v>
      </c>
      <c r="L344" s="117" t="str">
        <f>IF(K344&gt;=95,"Excelente",IF(K344&gt;=85,"Muy Bueno",IF(K344&gt;=75,"Bueno",IF(K344&gt;=60,"Regular",IF(K344&gt;=35,"Deficiente","")))))</f>
        <v>Muy Bueno</v>
      </c>
    </row>
    <row r="345" spans="1:12" x14ac:dyDescent="0.25">
      <c r="A345" s="83">
        <v>337</v>
      </c>
      <c r="B345" s="90" t="s">
        <v>520</v>
      </c>
      <c r="C345" s="57" t="s">
        <v>1221</v>
      </c>
      <c r="D345" s="56" t="s">
        <v>888</v>
      </c>
      <c r="E345" s="58">
        <v>20</v>
      </c>
      <c r="F345" s="58">
        <v>29</v>
      </c>
      <c r="G345" s="58">
        <v>49</v>
      </c>
      <c r="H345" s="58">
        <v>28</v>
      </c>
      <c r="I345" s="58">
        <v>20</v>
      </c>
      <c r="J345" s="58">
        <v>146</v>
      </c>
      <c r="K345" s="114">
        <v>97.333333333333329</v>
      </c>
      <c r="L345" s="115" t="s">
        <v>1233</v>
      </c>
    </row>
    <row r="346" spans="1:12" x14ac:dyDescent="0.25">
      <c r="A346" s="83">
        <v>338</v>
      </c>
      <c r="B346" s="90" t="s">
        <v>908</v>
      </c>
      <c r="C346" s="57" t="s">
        <v>1218</v>
      </c>
      <c r="D346" s="56" t="s">
        <v>117</v>
      </c>
      <c r="E346" s="58">
        <v>18</v>
      </c>
      <c r="F346" s="58">
        <v>28</v>
      </c>
      <c r="G346" s="58">
        <v>56</v>
      </c>
      <c r="H346" s="58">
        <v>19</v>
      </c>
      <c r="I346" s="58">
        <v>19</v>
      </c>
      <c r="J346" s="58">
        <v>140</v>
      </c>
      <c r="K346" s="114">
        <v>93.333333333333329</v>
      </c>
      <c r="L346" s="115" t="s">
        <v>1234</v>
      </c>
    </row>
    <row r="347" spans="1:12" x14ac:dyDescent="0.25">
      <c r="A347" s="83">
        <v>339</v>
      </c>
      <c r="B347" s="91" t="s">
        <v>997</v>
      </c>
      <c r="C347" s="59" t="s">
        <v>1219</v>
      </c>
      <c r="D347" s="60" t="s">
        <v>114</v>
      </c>
      <c r="E347" s="124">
        <v>38</v>
      </c>
      <c r="F347" s="124">
        <v>30</v>
      </c>
      <c r="G347" s="124">
        <v>29</v>
      </c>
      <c r="H347" s="124">
        <v>39</v>
      </c>
      <c r="I347" s="124">
        <v>10</v>
      </c>
      <c r="J347" s="61">
        <v>146</v>
      </c>
      <c r="K347" s="116">
        <v>97.333333333333329</v>
      </c>
      <c r="L347" s="117" t="s">
        <v>1233</v>
      </c>
    </row>
    <row r="348" spans="1:12" x14ac:dyDescent="0.25">
      <c r="A348" s="83">
        <v>340</v>
      </c>
      <c r="B348" s="90" t="s">
        <v>522</v>
      </c>
      <c r="C348" s="57" t="s">
        <v>1222</v>
      </c>
      <c r="D348" s="56" t="s">
        <v>267</v>
      </c>
      <c r="E348" s="58">
        <v>38</v>
      </c>
      <c r="F348" s="58">
        <v>27</v>
      </c>
      <c r="G348" s="58">
        <v>27</v>
      </c>
      <c r="H348" s="58">
        <v>37</v>
      </c>
      <c r="I348" s="58">
        <v>9</v>
      </c>
      <c r="J348" s="58">
        <v>138</v>
      </c>
      <c r="K348" s="114">
        <v>92</v>
      </c>
      <c r="L348" s="115" t="s">
        <v>1234</v>
      </c>
    </row>
    <row r="349" spans="1:12" x14ac:dyDescent="0.25">
      <c r="A349" s="83">
        <v>341</v>
      </c>
      <c r="B349" s="90" t="s">
        <v>666</v>
      </c>
      <c r="C349" s="57" t="s">
        <v>1218</v>
      </c>
      <c r="D349" s="56" t="s">
        <v>342</v>
      </c>
      <c r="E349" s="58">
        <v>20</v>
      </c>
      <c r="F349" s="58">
        <v>28</v>
      </c>
      <c r="G349" s="58">
        <v>57</v>
      </c>
      <c r="H349" s="58">
        <v>18</v>
      </c>
      <c r="I349" s="58">
        <v>19</v>
      </c>
      <c r="J349" s="58">
        <v>142</v>
      </c>
      <c r="K349" s="114">
        <v>94.666666666666671</v>
      </c>
      <c r="L349" s="115" t="s">
        <v>1234</v>
      </c>
    </row>
    <row r="350" spans="1:12" x14ac:dyDescent="0.25">
      <c r="A350" s="83">
        <v>342</v>
      </c>
      <c r="B350" s="90" t="s">
        <v>524</v>
      </c>
      <c r="C350" s="57" t="s">
        <v>1218</v>
      </c>
      <c r="D350" s="56" t="s">
        <v>342</v>
      </c>
      <c r="E350" s="58">
        <v>20</v>
      </c>
      <c r="F350" s="58">
        <v>30</v>
      </c>
      <c r="G350" s="58">
        <v>58</v>
      </c>
      <c r="H350" s="58">
        <v>20</v>
      </c>
      <c r="I350" s="58">
        <v>20</v>
      </c>
      <c r="J350" s="58">
        <v>148</v>
      </c>
      <c r="K350" s="114">
        <v>98.666666666666671</v>
      </c>
      <c r="L350" s="115" t="s">
        <v>1233</v>
      </c>
    </row>
    <row r="351" spans="1:12" x14ac:dyDescent="0.25">
      <c r="A351" s="83">
        <v>343</v>
      </c>
      <c r="B351" s="90" t="s">
        <v>686</v>
      </c>
      <c r="C351" s="57" t="s">
        <v>1218</v>
      </c>
      <c r="D351" s="56" t="s">
        <v>111</v>
      </c>
      <c r="E351" s="58">
        <v>20</v>
      </c>
      <c r="F351" s="58">
        <v>30</v>
      </c>
      <c r="G351" s="58">
        <v>57</v>
      </c>
      <c r="H351" s="58">
        <v>18</v>
      </c>
      <c r="I351" s="58">
        <v>20</v>
      </c>
      <c r="J351" s="58">
        <v>145</v>
      </c>
      <c r="K351" s="114">
        <v>96.666666666666671</v>
      </c>
      <c r="L351" s="115" t="s">
        <v>1233</v>
      </c>
    </row>
    <row r="352" spans="1:12" x14ac:dyDescent="0.25">
      <c r="A352" s="83">
        <v>344</v>
      </c>
      <c r="B352" s="90" t="s">
        <v>526</v>
      </c>
      <c r="C352" s="57" t="s">
        <v>1221</v>
      </c>
      <c r="D352" s="56" t="s">
        <v>614</v>
      </c>
      <c r="E352" s="58">
        <v>20</v>
      </c>
      <c r="F352" s="58">
        <v>29</v>
      </c>
      <c r="G352" s="58">
        <v>50</v>
      </c>
      <c r="H352" s="58">
        <v>28</v>
      </c>
      <c r="I352" s="58">
        <v>20</v>
      </c>
      <c r="J352" s="58">
        <v>147</v>
      </c>
      <c r="K352" s="114">
        <v>98</v>
      </c>
      <c r="L352" s="115" t="s">
        <v>1233</v>
      </c>
    </row>
    <row r="353" spans="1:12" x14ac:dyDescent="0.25">
      <c r="A353" s="83">
        <v>345</v>
      </c>
      <c r="B353" s="90" t="s">
        <v>528</v>
      </c>
      <c r="C353" s="57" t="s">
        <v>1219</v>
      </c>
      <c r="D353" s="56" t="s">
        <v>342</v>
      </c>
      <c r="E353" s="58">
        <v>36</v>
      </c>
      <c r="F353" s="58">
        <v>27</v>
      </c>
      <c r="G353" s="58">
        <v>28</v>
      </c>
      <c r="H353" s="58">
        <v>37</v>
      </c>
      <c r="I353" s="58">
        <v>9</v>
      </c>
      <c r="J353" s="58">
        <v>137</v>
      </c>
      <c r="K353" s="114">
        <v>91.333333333333329</v>
      </c>
      <c r="L353" s="115" t="s">
        <v>1234</v>
      </c>
    </row>
    <row r="354" spans="1:12" x14ac:dyDescent="0.25">
      <c r="A354" s="83">
        <v>346</v>
      </c>
      <c r="B354" s="90" t="s">
        <v>946</v>
      </c>
      <c r="C354" s="57" t="s">
        <v>1218</v>
      </c>
      <c r="D354" s="56" t="s">
        <v>616</v>
      </c>
      <c r="E354" s="58">
        <v>20</v>
      </c>
      <c r="F354" s="58">
        <v>29</v>
      </c>
      <c r="G354" s="58">
        <v>58</v>
      </c>
      <c r="H354" s="58">
        <v>19</v>
      </c>
      <c r="I354" s="58">
        <v>20</v>
      </c>
      <c r="J354" s="58">
        <v>146</v>
      </c>
      <c r="K354" s="114">
        <v>97.333333333333329</v>
      </c>
      <c r="L354" s="115" t="s">
        <v>1233</v>
      </c>
    </row>
    <row r="355" spans="1:12" x14ac:dyDescent="0.25">
      <c r="A355" s="83">
        <v>347</v>
      </c>
      <c r="B355" s="89" t="s">
        <v>1264</v>
      </c>
      <c r="C355" s="59" t="s">
        <v>1239</v>
      </c>
      <c r="D355" s="60" t="s">
        <v>1242</v>
      </c>
      <c r="E355" s="124">
        <v>20</v>
      </c>
      <c r="F355" s="124">
        <v>29</v>
      </c>
      <c r="G355" s="124">
        <v>57</v>
      </c>
      <c r="H355" s="124">
        <v>18</v>
      </c>
      <c r="I355" s="124">
        <v>20</v>
      </c>
      <c r="J355" s="61">
        <f>SUM(E355:I355)</f>
        <v>144</v>
      </c>
      <c r="K355" s="116">
        <f>+J355/1.5</f>
        <v>96</v>
      </c>
      <c r="L355" s="117" t="str">
        <f>IF(K355&gt;=95,"Excelente",IF(K355&gt;=85,"Muy Bueno",IF(K355&gt;=75,"Bueno",IF(K355&gt;=60,"Regular",IF(K355&gt;=35,"Deficiente","")))))</f>
        <v>Excelente</v>
      </c>
    </row>
    <row r="356" spans="1:12" x14ac:dyDescent="0.25">
      <c r="A356" s="83">
        <v>348</v>
      </c>
      <c r="B356" s="91" t="s">
        <v>530</v>
      </c>
      <c r="C356" s="59" t="s">
        <v>1218</v>
      </c>
      <c r="D356" s="60" t="s">
        <v>129</v>
      </c>
      <c r="E356" s="124">
        <v>19</v>
      </c>
      <c r="F356" s="124">
        <v>30</v>
      </c>
      <c r="G356" s="124">
        <v>58</v>
      </c>
      <c r="H356" s="124">
        <v>20</v>
      </c>
      <c r="I356" s="124">
        <v>20</v>
      </c>
      <c r="J356" s="61">
        <v>147</v>
      </c>
      <c r="K356" s="116">
        <v>98</v>
      </c>
      <c r="L356" s="117" t="s">
        <v>1233</v>
      </c>
    </row>
    <row r="357" spans="1:12" x14ac:dyDescent="0.25">
      <c r="A357" s="83">
        <v>349</v>
      </c>
      <c r="B357" s="90" t="s">
        <v>608</v>
      </c>
      <c r="C357" s="57" t="s">
        <v>1220</v>
      </c>
      <c r="D357" s="56" t="s">
        <v>97</v>
      </c>
      <c r="E357" s="58">
        <v>36</v>
      </c>
      <c r="F357" s="58">
        <v>28</v>
      </c>
      <c r="G357" s="58">
        <v>30</v>
      </c>
      <c r="H357" s="58">
        <v>40</v>
      </c>
      <c r="I357" s="58">
        <v>10</v>
      </c>
      <c r="J357" s="58">
        <v>144</v>
      </c>
      <c r="K357" s="114">
        <v>96</v>
      </c>
      <c r="L357" s="115" t="s">
        <v>1233</v>
      </c>
    </row>
    <row r="358" spans="1:12" x14ac:dyDescent="0.25">
      <c r="A358" s="83">
        <v>350</v>
      </c>
      <c r="B358" s="90" t="s">
        <v>694</v>
      </c>
      <c r="C358" s="57" t="s">
        <v>1218</v>
      </c>
      <c r="D358" s="56" t="s">
        <v>111</v>
      </c>
      <c r="E358" s="58">
        <v>18</v>
      </c>
      <c r="F358" s="58">
        <v>24</v>
      </c>
      <c r="G358" s="58">
        <v>56</v>
      </c>
      <c r="H358" s="58">
        <v>19</v>
      </c>
      <c r="I358" s="58">
        <v>20</v>
      </c>
      <c r="J358" s="58">
        <v>137</v>
      </c>
      <c r="K358" s="114">
        <v>91.333333333333329</v>
      </c>
      <c r="L358" s="115" t="s">
        <v>1234</v>
      </c>
    </row>
    <row r="359" spans="1:12" x14ac:dyDescent="0.25">
      <c r="A359" s="83">
        <v>351</v>
      </c>
      <c r="B359" s="90" t="s">
        <v>75</v>
      </c>
      <c r="C359" s="57" t="s">
        <v>1218</v>
      </c>
      <c r="D359" s="56" t="s">
        <v>1237</v>
      </c>
      <c r="E359" s="58">
        <v>19</v>
      </c>
      <c r="F359" s="58">
        <v>30</v>
      </c>
      <c r="G359" s="58">
        <v>56</v>
      </c>
      <c r="H359" s="58">
        <v>19</v>
      </c>
      <c r="I359" s="58">
        <v>20</v>
      </c>
      <c r="J359" s="58">
        <v>144</v>
      </c>
      <c r="K359" s="114">
        <v>96</v>
      </c>
      <c r="L359" s="115" t="s">
        <v>1233</v>
      </c>
    </row>
    <row r="360" spans="1:12" ht="15.75" customHeight="1" x14ac:dyDescent="0.25">
      <c r="A360" s="83">
        <v>352</v>
      </c>
      <c r="B360" s="89" t="s">
        <v>1266</v>
      </c>
      <c r="C360" s="59" t="s">
        <v>1244</v>
      </c>
      <c r="D360" s="60" t="s">
        <v>1242</v>
      </c>
      <c r="E360" s="124">
        <v>39</v>
      </c>
      <c r="F360" s="124">
        <v>28</v>
      </c>
      <c r="G360" s="124">
        <v>28</v>
      </c>
      <c r="H360" s="124">
        <v>39</v>
      </c>
      <c r="I360" s="124">
        <v>9</v>
      </c>
      <c r="J360" s="61">
        <f>SUM(E360:I360)</f>
        <v>143</v>
      </c>
      <c r="K360" s="116">
        <f>+J360/1.5</f>
        <v>95.333333333333329</v>
      </c>
      <c r="L360" s="117" t="str">
        <f>IF(K360&gt;=95,"Excelente",IF(K360&gt;=85,"Muy Bueno",IF(K360&gt;=75,"Bueno",IF(K360&gt;=60,"Regular",IF(K360&gt;=35,"Deficiente","")))))</f>
        <v>Excelente</v>
      </c>
    </row>
    <row r="361" spans="1:12" x14ac:dyDescent="0.25">
      <c r="A361" s="83">
        <v>353</v>
      </c>
      <c r="B361" s="91" t="s">
        <v>1105</v>
      </c>
      <c r="C361" s="59" t="s">
        <v>1239</v>
      </c>
      <c r="D361" s="60" t="s">
        <v>1240</v>
      </c>
      <c r="E361" s="124">
        <f>9+9</f>
        <v>18</v>
      </c>
      <c r="F361" s="124">
        <f>9+9+9</f>
        <v>27</v>
      </c>
      <c r="G361" s="124">
        <f>9+9+9+9+10+9</f>
        <v>55</v>
      </c>
      <c r="H361" s="124">
        <f>9+9</f>
        <v>18</v>
      </c>
      <c r="I361" s="124">
        <f>9+9</f>
        <v>18</v>
      </c>
      <c r="J361" s="61">
        <f>SUM(E361:I361)</f>
        <v>136</v>
      </c>
      <c r="K361" s="116">
        <f>+J361/1.5</f>
        <v>90.666666666666671</v>
      </c>
      <c r="L361" s="117" t="str">
        <f>IF(K361&gt;=95,"Excelente",IF(K361&gt;=85,"Muy Bueno",IF(K361&gt;=75,"Bueno",IF(K361&gt;=60,"Regular",IF(K361&gt;=35,"Deficiente","")))))</f>
        <v>Muy Bueno</v>
      </c>
    </row>
    <row r="362" spans="1:12" x14ac:dyDescent="0.25">
      <c r="A362" s="83">
        <v>354</v>
      </c>
      <c r="B362" s="90" t="s">
        <v>533</v>
      </c>
      <c r="C362" s="57" t="s">
        <v>1218</v>
      </c>
      <c r="D362" s="56" t="s">
        <v>108</v>
      </c>
      <c r="E362" s="58">
        <v>20</v>
      </c>
      <c r="F362" s="58">
        <v>28</v>
      </c>
      <c r="G362" s="58">
        <v>48</v>
      </c>
      <c r="H362" s="58">
        <v>30</v>
      </c>
      <c r="I362" s="58">
        <v>20</v>
      </c>
      <c r="J362" s="58">
        <v>146</v>
      </c>
      <c r="K362" s="114">
        <v>97.333333333333329</v>
      </c>
      <c r="L362" s="115" t="s">
        <v>1233</v>
      </c>
    </row>
    <row r="363" spans="1:12" x14ac:dyDescent="0.25">
      <c r="A363" s="83">
        <v>355</v>
      </c>
      <c r="B363" s="90" t="s">
        <v>893</v>
      </c>
      <c r="C363" s="57" t="s">
        <v>1218</v>
      </c>
      <c r="D363" s="56" t="s">
        <v>114</v>
      </c>
      <c r="E363" s="58">
        <v>19</v>
      </c>
      <c r="F363" s="58">
        <v>28</v>
      </c>
      <c r="G363" s="58">
        <v>56.5</v>
      </c>
      <c r="H363" s="58">
        <v>20</v>
      </c>
      <c r="I363" s="58">
        <v>20</v>
      </c>
      <c r="J363" s="58">
        <v>143.5</v>
      </c>
      <c r="K363" s="114">
        <v>95.666666666666671</v>
      </c>
      <c r="L363" s="115" t="s">
        <v>1233</v>
      </c>
    </row>
    <row r="364" spans="1:12" x14ac:dyDescent="0.25">
      <c r="A364" s="83">
        <v>356</v>
      </c>
      <c r="B364" s="90" t="s">
        <v>1157</v>
      </c>
      <c r="C364" s="57" t="s">
        <v>1218</v>
      </c>
      <c r="D364" s="56" t="s">
        <v>907</v>
      </c>
      <c r="E364" s="58">
        <v>20</v>
      </c>
      <c r="F364" s="58">
        <v>30</v>
      </c>
      <c r="G364" s="58">
        <v>60</v>
      </c>
      <c r="H364" s="58">
        <v>20</v>
      </c>
      <c r="I364" s="58">
        <v>20</v>
      </c>
      <c r="J364" s="58">
        <v>150</v>
      </c>
      <c r="K364" s="114">
        <v>100</v>
      </c>
      <c r="L364" s="115" t="s">
        <v>1233</v>
      </c>
    </row>
    <row r="365" spans="1:12" x14ac:dyDescent="0.25">
      <c r="A365" s="83">
        <v>357</v>
      </c>
      <c r="B365" s="90" t="s">
        <v>535</v>
      </c>
      <c r="C365" s="57" t="s">
        <v>1218</v>
      </c>
      <c r="D365" s="56" t="s">
        <v>342</v>
      </c>
      <c r="E365" s="58">
        <v>20</v>
      </c>
      <c r="F365" s="58">
        <v>30</v>
      </c>
      <c r="G365" s="58">
        <v>58</v>
      </c>
      <c r="H365" s="58">
        <v>20</v>
      </c>
      <c r="I365" s="58">
        <v>20</v>
      </c>
      <c r="J365" s="58">
        <v>148</v>
      </c>
      <c r="K365" s="114">
        <v>98.666666666666671</v>
      </c>
      <c r="L365" s="115" t="s">
        <v>1233</v>
      </c>
    </row>
    <row r="366" spans="1:12" x14ac:dyDescent="0.25">
      <c r="A366" s="83">
        <v>358</v>
      </c>
      <c r="B366" s="90" t="s">
        <v>637</v>
      </c>
      <c r="C366" s="57" t="s">
        <v>1222</v>
      </c>
      <c r="D366" s="56" t="s">
        <v>97</v>
      </c>
      <c r="E366" s="58">
        <v>40</v>
      </c>
      <c r="F366" s="58">
        <v>28</v>
      </c>
      <c r="G366" s="58">
        <v>30</v>
      </c>
      <c r="H366" s="58">
        <v>38</v>
      </c>
      <c r="I366" s="58">
        <v>9</v>
      </c>
      <c r="J366" s="58">
        <v>145</v>
      </c>
      <c r="K366" s="114">
        <v>96.666666666666671</v>
      </c>
      <c r="L366" s="115" t="s">
        <v>1233</v>
      </c>
    </row>
    <row r="367" spans="1:12" x14ac:dyDescent="0.25">
      <c r="A367" s="83">
        <v>359</v>
      </c>
      <c r="B367" s="90" t="s">
        <v>101</v>
      </c>
      <c r="C367" s="57" t="s">
        <v>1218</v>
      </c>
      <c r="D367" s="56" t="s">
        <v>342</v>
      </c>
      <c r="E367" s="58">
        <v>20</v>
      </c>
      <c r="F367" s="58">
        <v>30</v>
      </c>
      <c r="G367" s="58">
        <v>60</v>
      </c>
      <c r="H367" s="58">
        <v>20</v>
      </c>
      <c r="I367" s="58">
        <v>20</v>
      </c>
      <c r="J367" s="58">
        <v>150</v>
      </c>
      <c r="K367" s="114">
        <v>100</v>
      </c>
      <c r="L367" s="115" t="s">
        <v>1233</v>
      </c>
    </row>
    <row r="368" spans="1:12" x14ac:dyDescent="0.25">
      <c r="A368" s="83">
        <v>360</v>
      </c>
      <c r="B368" s="90" t="s">
        <v>944</v>
      </c>
      <c r="C368" s="57" t="s">
        <v>1218</v>
      </c>
      <c r="D368" s="56" t="s">
        <v>111</v>
      </c>
      <c r="E368" s="58">
        <v>20</v>
      </c>
      <c r="F368" s="58">
        <v>30</v>
      </c>
      <c r="G368" s="58">
        <v>60</v>
      </c>
      <c r="H368" s="58">
        <v>20</v>
      </c>
      <c r="I368" s="58">
        <v>19</v>
      </c>
      <c r="J368" s="58">
        <v>149</v>
      </c>
      <c r="K368" s="114">
        <v>99.333333333333329</v>
      </c>
      <c r="L368" s="115" t="s">
        <v>1233</v>
      </c>
    </row>
    <row r="369" spans="1:12" x14ac:dyDescent="0.25">
      <c r="A369" s="83">
        <v>361</v>
      </c>
      <c r="B369" s="90" t="s">
        <v>1037</v>
      </c>
      <c r="C369" s="57" t="s">
        <v>1310</v>
      </c>
      <c r="D369" s="56" t="s">
        <v>248</v>
      </c>
      <c r="E369" s="58">
        <v>39</v>
      </c>
      <c r="F369" s="58">
        <v>27</v>
      </c>
      <c r="G369" s="58">
        <v>30</v>
      </c>
      <c r="H369" s="58">
        <v>38</v>
      </c>
      <c r="I369" s="58">
        <v>10</v>
      </c>
      <c r="J369" s="58">
        <v>144</v>
      </c>
      <c r="K369" s="114">
        <v>96</v>
      </c>
      <c r="L369" s="115" t="s">
        <v>1233</v>
      </c>
    </row>
    <row r="370" spans="1:12" x14ac:dyDescent="0.25">
      <c r="A370" s="83">
        <v>362</v>
      </c>
      <c r="B370" s="89" t="s">
        <v>1267</v>
      </c>
      <c r="C370" s="59" t="s">
        <v>1244</v>
      </c>
      <c r="D370" s="60" t="s">
        <v>1242</v>
      </c>
      <c r="E370" s="124">
        <v>39</v>
      </c>
      <c r="F370" s="124">
        <v>28</v>
      </c>
      <c r="G370" s="124">
        <v>30</v>
      </c>
      <c r="H370" s="124">
        <v>39</v>
      </c>
      <c r="I370" s="124">
        <v>10</v>
      </c>
      <c r="J370" s="61">
        <f>SUM(E370:I370)</f>
        <v>146</v>
      </c>
      <c r="K370" s="116">
        <f>+J370/1.5</f>
        <v>97.333333333333329</v>
      </c>
      <c r="L370" s="117" t="str">
        <f>IF(K370&gt;=95,"Excelente",IF(K370&gt;=85,"Muy Bueno",IF(K370&gt;=75,"Bueno",IF(K370&gt;=60,"Regular",IF(K370&gt;=35,"Deficiente","")))))</f>
        <v>Excelente</v>
      </c>
    </row>
    <row r="371" spans="1:12" x14ac:dyDescent="0.25">
      <c r="A371" s="83">
        <v>363</v>
      </c>
      <c r="B371" s="90" t="s">
        <v>709</v>
      </c>
      <c r="C371" s="57" t="s">
        <v>1219</v>
      </c>
      <c r="D371" s="56" t="s">
        <v>96</v>
      </c>
      <c r="E371" s="58">
        <v>37</v>
      </c>
      <c r="F371" s="58">
        <v>27</v>
      </c>
      <c r="G371" s="58">
        <v>29</v>
      </c>
      <c r="H371" s="58">
        <v>38</v>
      </c>
      <c r="I371" s="58">
        <v>10</v>
      </c>
      <c r="J371" s="58">
        <v>141</v>
      </c>
      <c r="K371" s="114">
        <v>94</v>
      </c>
      <c r="L371" s="115" t="s">
        <v>1234</v>
      </c>
    </row>
    <row r="372" spans="1:12" x14ac:dyDescent="0.25">
      <c r="A372" s="83">
        <v>364</v>
      </c>
      <c r="B372" s="92" t="s">
        <v>550</v>
      </c>
      <c r="C372" s="63" t="s">
        <v>1218</v>
      </c>
      <c r="D372" s="55" t="s">
        <v>106</v>
      </c>
      <c r="E372" s="64">
        <v>19</v>
      </c>
      <c r="F372" s="64">
        <v>29</v>
      </c>
      <c r="G372" s="64">
        <v>46</v>
      </c>
      <c r="H372" s="64">
        <v>29</v>
      </c>
      <c r="I372" s="64">
        <v>19</v>
      </c>
      <c r="J372" s="64">
        <v>142</v>
      </c>
      <c r="K372" s="112">
        <v>94.666666666666671</v>
      </c>
      <c r="L372" s="113" t="s">
        <v>1234</v>
      </c>
    </row>
    <row r="373" spans="1:12" x14ac:dyDescent="0.25">
      <c r="A373" s="83">
        <v>365</v>
      </c>
      <c r="B373" s="90" t="s">
        <v>152</v>
      </c>
      <c r="C373" s="57" t="s">
        <v>1218</v>
      </c>
      <c r="D373" s="56" t="s">
        <v>97</v>
      </c>
      <c r="E373" s="58">
        <v>18</v>
      </c>
      <c r="F373" s="58">
        <v>29</v>
      </c>
      <c r="G373" s="58">
        <v>58</v>
      </c>
      <c r="H373" s="58">
        <v>19</v>
      </c>
      <c r="I373" s="58">
        <v>20</v>
      </c>
      <c r="J373" s="58">
        <v>144</v>
      </c>
      <c r="K373" s="114">
        <v>96</v>
      </c>
      <c r="L373" s="115" t="s">
        <v>1233</v>
      </c>
    </row>
    <row r="374" spans="1:12" x14ac:dyDescent="0.25">
      <c r="A374" s="83">
        <v>366</v>
      </c>
      <c r="B374" s="90" t="s">
        <v>1305</v>
      </c>
      <c r="C374" s="57" t="s">
        <v>1222</v>
      </c>
      <c r="D374" s="56" t="s">
        <v>97</v>
      </c>
      <c r="E374" s="58">
        <v>40</v>
      </c>
      <c r="F374" s="58">
        <v>29</v>
      </c>
      <c r="G374" s="58">
        <v>28</v>
      </c>
      <c r="H374" s="58">
        <v>36</v>
      </c>
      <c r="I374" s="58">
        <v>9</v>
      </c>
      <c r="J374" s="58">
        <v>142</v>
      </c>
      <c r="K374" s="114">
        <v>94.666666666666671</v>
      </c>
      <c r="L374" s="115" t="s">
        <v>1234</v>
      </c>
    </row>
    <row r="375" spans="1:12" x14ac:dyDescent="0.25">
      <c r="A375" s="83">
        <v>367</v>
      </c>
      <c r="B375" s="90" t="s">
        <v>551</v>
      </c>
      <c r="C375" s="57" t="s">
        <v>1218</v>
      </c>
      <c r="D375" s="56" t="s">
        <v>1235</v>
      </c>
      <c r="E375" s="58">
        <v>18</v>
      </c>
      <c r="F375" s="58">
        <v>28</v>
      </c>
      <c r="G375" s="58">
        <v>48</v>
      </c>
      <c r="H375" s="58">
        <v>30</v>
      </c>
      <c r="I375" s="58">
        <v>20</v>
      </c>
      <c r="J375" s="58">
        <v>144</v>
      </c>
      <c r="K375" s="114">
        <v>96</v>
      </c>
      <c r="L375" s="115" t="s">
        <v>1233</v>
      </c>
    </row>
    <row r="376" spans="1:12" x14ac:dyDescent="0.25">
      <c r="A376" s="83">
        <v>368</v>
      </c>
      <c r="B376" s="91" t="s">
        <v>713</v>
      </c>
      <c r="C376" s="59" t="s">
        <v>1218</v>
      </c>
      <c r="D376" s="60" t="s">
        <v>121</v>
      </c>
      <c r="E376" s="124">
        <v>19</v>
      </c>
      <c r="F376" s="124">
        <v>28</v>
      </c>
      <c r="G376" s="124">
        <v>60</v>
      </c>
      <c r="H376" s="124">
        <v>18</v>
      </c>
      <c r="I376" s="124">
        <v>18</v>
      </c>
      <c r="J376" s="61">
        <v>143</v>
      </c>
      <c r="K376" s="116">
        <v>95.33</v>
      </c>
      <c r="L376" s="117" t="s">
        <v>1233</v>
      </c>
    </row>
    <row r="377" spans="1:12" x14ac:dyDescent="0.25">
      <c r="A377" s="83">
        <v>369</v>
      </c>
      <c r="B377" s="90" t="s">
        <v>553</v>
      </c>
      <c r="C377" s="57" t="s">
        <v>1220</v>
      </c>
      <c r="D377" s="56" t="s">
        <v>342</v>
      </c>
      <c r="E377" s="58">
        <v>20</v>
      </c>
      <c r="F377" s="58">
        <v>29</v>
      </c>
      <c r="G377" s="58">
        <v>60</v>
      </c>
      <c r="H377" s="58">
        <v>20</v>
      </c>
      <c r="I377" s="58">
        <v>19</v>
      </c>
      <c r="J377" s="58">
        <v>148</v>
      </c>
      <c r="K377" s="114">
        <v>98.666666666666671</v>
      </c>
      <c r="L377" s="115" t="s">
        <v>1233</v>
      </c>
    </row>
    <row r="378" spans="1:12" x14ac:dyDescent="0.25">
      <c r="A378" s="83">
        <v>370</v>
      </c>
      <c r="B378" s="90" t="s">
        <v>618</v>
      </c>
      <c r="C378" s="57" t="s">
        <v>1218</v>
      </c>
      <c r="D378" s="56" t="s">
        <v>108</v>
      </c>
      <c r="E378" s="58">
        <v>20</v>
      </c>
      <c r="F378" s="58">
        <v>30</v>
      </c>
      <c r="G378" s="58">
        <v>50</v>
      </c>
      <c r="H378" s="58">
        <v>30</v>
      </c>
      <c r="I378" s="58">
        <v>20</v>
      </c>
      <c r="J378" s="58">
        <v>150</v>
      </c>
      <c r="K378" s="114">
        <v>100</v>
      </c>
      <c r="L378" s="115" t="s">
        <v>1233</v>
      </c>
    </row>
    <row r="379" spans="1:12" x14ac:dyDescent="0.25">
      <c r="A379" s="83">
        <v>371</v>
      </c>
      <c r="B379" s="90" t="s">
        <v>588</v>
      </c>
      <c r="C379" s="57" t="s">
        <v>1218</v>
      </c>
      <c r="D379" s="56" t="s">
        <v>114</v>
      </c>
      <c r="E379" s="58">
        <v>40</v>
      </c>
      <c r="F379" s="58">
        <v>29</v>
      </c>
      <c r="G379" s="58">
        <v>30</v>
      </c>
      <c r="H379" s="58">
        <v>40</v>
      </c>
      <c r="I379" s="58">
        <v>10</v>
      </c>
      <c r="J379" s="58">
        <v>149</v>
      </c>
      <c r="K379" s="114">
        <v>99.333333333333329</v>
      </c>
      <c r="L379" s="115" t="s">
        <v>1233</v>
      </c>
    </row>
    <row r="380" spans="1:12" x14ac:dyDescent="0.25">
      <c r="A380" s="83">
        <v>372</v>
      </c>
      <c r="B380" s="90" t="s">
        <v>555</v>
      </c>
      <c r="C380" s="57" t="s">
        <v>1218</v>
      </c>
      <c r="D380" s="56" t="s">
        <v>1237</v>
      </c>
      <c r="E380" s="58">
        <v>20</v>
      </c>
      <c r="F380" s="58">
        <v>29</v>
      </c>
      <c r="G380" s="58">
        <v>58</v>
      </c>
      <c r="H380" s="58">
        <v>19</v>
      </c>
      <c r="I380" s="58">
        <v>20</v>
      </c>
      <c r="J380" s="58">
        <v>146</v>
      </c>
      <c r="K380" s="114">
        <v>97.333333333333329</v>
      </c>
      <c r="L380" s="115" t="s">
        <v>1233</v>
      </c>
    </row>
    <row r="381" spans="1:12" x14ac:dyDescent="0.25">
      <c r="A381" s="83">
        <v>373</v>
      </c>
      <c r="B381" s="91" t="s">
        <v>558</v>
      </c>
      <c r="C381" s="59" t="s">
        <v>1218</v>
      </c>
      <c r="D381" s="60" t="s">
        <v>121</v>
      </c>
      <c r="E381" s="124">
        <v>19</v>
      </c>
      <c r="F381" s="124">
        <v>28</v>
      </c>
      <c r="G381" s="124">
        <v>56</v>
      </c>
      <c r="H381" s="124">
        <v>19</v>
      </c>
      <c r="I381" s="124">
        <v>18</v>
      </c>
      <c r="J381" s="61">
        <v>140</v>
      </c>
      <c r="K381" s="116">
        <v>93.33</v>
      </c>
      <c r="L381" s="117" t="s">
        <v>1234</v>
      </c>
    </row>
    <row r="382" spans="1:12" x14ac:dyDescent="0.25">
      <c r="A382" s="83">
        <v>374</v>
      </c>
      <c r="B382" s="89" t="s">
        <v>1268</v>
      </c>
      <c r="C382" s="59" t="s">
        <v>1244</v>
      </c>
      <c r="D382" s="60" t="s">
        <v>1242</v>
      </c>
      <c r="E382" s="124">
        <v>37</v>
      </c>
      <c r="F382" s="124">
        <v>27</v>
      </c>
      <c r="G382" s="124">
        <v>29</v>
      </c>
      <c r="H382" s="124">
        <v>37</v>
      </c>
      <c r="I382" s="124">
        <v>10</v>
      </c>
      <c r="J382" s="61">
        <f>SUM(E382:I382)</f>
        <v>140</v>
      </c>
      <c r="K382" s="116">
        <f>+J382/1.5</f>
        <v>93.333333333333329</v>
      </c>
      <c r="L382" s="117" t="str">
        <f>IF(K382&gt;=95,"Excelente",IF(K382&gt;=85,"Muy Bueno",IF(K382&gt;=75,"Bueno",IF(K382&gt;=60,"Regular",IF(K382&gt;=35,"Deficiente","")))))</f>
        <v>Muy Bueno</v>
      </c>
    </row>
    <row r="383" spans="1:12" x14ac:dyDescent="0.25">
      <c r="A383" s="83">
        <v>375</v>
      </c>
      <c r="B383" s="90" t="s">
        <v>1023</v>
      </c>
      <c r="C383" s="57" t="s">
        <v>1239</v>
      </c>
      <c r="D383" s="56" t="s">
        <v>851</v>
      </c>
      <c r="E383" s="58">
        <v>19</v>
      </c>
      <c r="F383" s="58">
        <v>29</v>
      </c>
      <c r="G383" s="58">
        <v>59</v>
      </c>
      <c r="H383" s="58">
        <v>18</v>
      </c>
      <c r="I383" s="58">
        <v>20</v>
      </c>
      <c r="J383" s="58">
        <v>145</v>
      </c>
      <c r="K383" s="114">
        <v>96.666666666666671</v>
      </c>
      <c r="L383" s="115" t="s">
        <v>1233</v>
      </c>
    </row>
    <row r="384" spans="1:12" x14ac:dyDescent="0.25">
      <c r="A384" s="83">
        <v>376</v>
      </c>
      <c r="B384" s="90" t="s">
        <v>560</v>
      </c>
      <c r="C384" s="57" t="s">
        <v>1218</v>
      </c>
      <c r="D384" s="56" t="s">
        <v>1237</v>
      </c>
      <c r="E384" s="58">
        <v>18</v>
      </c>
      <c r="F384" s="58">
        <v>27</v>
      </c>
      <c r="G384" s="58">
        <v>58</v>
      </c>
      <c r="H384" s="58">
        <v>20</v>
      </c>
      <c r="I384" s="58">
        <v>18</v>
      </c>
      <c r="J384" s="58">
        <v>141</v>
      </c>
      <c r="K384" s="114">
        <v>94</v>
      </c>
      <c r="L384" s="115" t="s">
        <v>1234</v>
      </c>
    </row>
    <row r="385" spans="1:12" x14ac:dyDescent="0.25">
      <c r="A385" s="83">
        <v>377</v>
      </c>
      <c r="B385" s="89" t="s">
        <v>1269</v>
      </c>
      <c r="C385" s="59" t="s">
        <v>1244</v>
      </c>
      <c r="D385" s="60" t="s">
        <v>1242</v>
      </c>
      <c r="E385" s="124">
        <v>38</v>
      </c>
      <c r="F385" s="124">
        <v>28</v>
      </c>
      <c r="G385" s="124">
        <v>29</v>
      </c>
      <c r="H385" s="124">
        <v>38</v>
      </c>
      <c r="I385" s="124">
        <v>10</v>
      </c>
      <c r="J385" s="61">
        <f>SUM(E385:I385)</f>
        <v>143</v>
      </c>
      <c r="K385" s="116">
        <f>+J385/1.5</f>
        <v>95.333333333333329</v>
      </c>
      <c r="L385" s="117" t="str">
        <f>IF(K385&gt;=95,"Excelente",IF(K385&gt;=85,"Muy Bueno",IF(K385&gt;=75,"Bueno",IF(K385&gt;=60,"Regular",IF(K385&gt;=35,"Deficiente","")))))</f>
        <v>Excelente</v>
      </c>
    </row>
    <row r="386" spans="1:12" x14ac:dyDescent="0.25">
      <c r="A386" s="83">
        <v>378</v>
      </c>
      <c r="B386" s="90" t="s">
        <v>565</v>
      </c>
      <c r="C386" s="57" t="s">
        <v>1218</v>
      </c>
      <c r="D386" s="56" t="s">
        <v>97</v>
      </c>
      <c r="E386" s="58">
        <v>20</v>
      </c>
      <c r="F386" s="58">
        <v>29</v>
      </c>
      <c r="G386" s="58">
        <v>60</v>
      </c>
      <c r="H386" s="58">
        <v>20</v>
      </c>
      <c r="I386" s="58">
        <v>19</v>
      </c>
      <c r="J386" s="58">
        <v>148</v>
      </c>
      <c r="K386" s="114">
        <v>98.666666666666671</v>
      </c>
      <c r="L386" s="115" t="s">
        <v>1233</v>
      </c>
    </row>
    <row r="387" spans="1:12" x14ac:dyDescent="0.25">
      <c r="A387" s="83">
        <v>379</v>
      </c>
      <c r="B387" s="90" t="s">
        <v>567</v>
      </c>
      <c r="C387" s="57" t="s">
        <v>1218</v>
      </c>
      <c r="D387" s="56" t="s">
        <v>97</v>
      </c>
      <c r="E387" s="58">
        <v>20</v>
      </c>
      <c r="F387" s="58">
        <v>28</v>
      </c>
      <c r="G387" s="58">
        <v>59</v>
      </c>
      <c r="H387" s="58">
        <v>19</v>
      </c>
      <c r="I387" s="58">
        <v>18</v>
      </c>
      <c r="J387" s="58">
        <v>144</v>
      </c>
      <c r="K387" s="114">
        <v>96</v>
      </c>
      <c r="L387" s="115" t="s">
        <v>1233</v>
      </c>
    </row>
    <row r="388" spans="1:12" x14ac:dyDescent="0.25">
      <c r="A388" s="83">
        <v>380</v>
      </c>
      <c r="B388" s="89" t="s">
        <v>1270</v>
      </c>
      <c r="C388" s="59" t="s">
        <v>1244</v>
      </c>
      <c r="D388" s="60" t="s">
        <v>1242</v>
      </c>
      <c r="E388" s="124">
        <v>37</v>
      </c>
      <c r="F388" s="124">
        <v>27</v>
      </c>
      <c r="G388" s="124">
        <v>27</v>
      </c>
      <c r="H388" s="124">
        <v>34.5</v>
      </c>
      <c r="I388" s="124">
        <v>9</v>
      </c>
      <c r="J388" s="61">
        <f>SUM(E388:I388)</f>
        <v>134.5</v>
      </c>
      <c r="K388" s="116">
        <f>+J388/1.5</f>
        <v>89.666666666666671</v>
      </c>
      <c r="L388" s="117" t="str">
        <f>IF(K388&gt;=95,"Excelente",IF(K388&gt;=85,"Muy Bueno",IF(K388&gt;=75,"Bueno",IF(K388&gt;=60,"Regular",IF(K388&gt;=35,"Deficiente","")))))</f>
        <v>Muy Bueno</v>
      </c>
    </row>
    <row r="389" spans="1:12" ht="15.75" thickBot="1" x14ac:dyDescent="0.3">
      <c r="A389" s="84"/>
      <c r="B389" s="98" t="s">
        <v>579</v>
      </c>
      <c r="C389" s="67" t="s">
        <v>1220</v>
      </c>
      <c r="D389" s="68" t="s">
        <v>121</v>
      </c>
      <c r="E389" s="125">
        <v>39</v>
      </c>
      <c r="F389" s="125">
        <v>29</v>
      </c>
      <c r="G389" s="125">
        <v>29</v>
      </c>
      <c r="H389" s="125">
        <v>39</v>
      </c>
      <c r="I389" s="125">
        <v>10</v>
      </c>
      <c r="J389" s="69">
        <v>146</v>
      </c>
      <c r="K389" s="118">
        <v>97.33</v>
      </c>
      <c r="L389" s="119" t="s">
        <v>1233</v>
      </c>
    </row>
  </sheetData>
  <sheetProtection formatCells="0" formatColumns="0" formatRows="0" sort="0" autoFilter="0"/>
  <mergeCells count="6">
    <mergeCell ref="A1:L1"/>
    <mergeCell ref="E7:J7"/>
    <mergeCell ref="K7:L7"/>
    <mergeCell ref="A5:L5"/>
    <mergeCell ref="A4:L4"/>
    <mergeCell ref="A2:L2"/>
  </mergeCells>
  <pageMargins left="0" right="0" top="0.35433070866141736" bottom="0" header="0" footer="0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24"/>
  <dimension ref="A3:L889"/>
  <sheetViews>
    <sheetView topLeftCell="A314" workbookViewId="0">
      <selection activeCell="A325" sqref="A325"/>
    </sheetView>
  </sheetViews>
  <sheetFormatPr defaultColWidth="11.42578125" defaultRowHeight="15" x14ac:dyDescent="0.25"/>
  <cols>
    <col min="1" max="1" width="15.85546875" style="13" customWidth="1"/>
    <col min="2" max="2" width="42.85546875" customWidth="1"/>
    <col min="3" max="3" width="18.85546875" style="13" customWidth="1"/>
    <col min="4" max="4" width="20.42578125" style="13" customWidth="1"/>
    <col min="5" max="5" width="43.7109375" customWidth="1"/>
    <col min="6" max="6" width="38.28515625" customWidth="1"/>
    <col min="7" max="7" width="43.5703125" customWidth="1"/>
    <col min="8" max="8" width="34.140625" customWidth="1"/>
    <col min="9" max="9" width="26.85546875" customWidth="1"/>
    <col min="10" max="10" width="30.85546875" style="12" customWidth="1"/>
    <col min="11" max="12" width="52.28515625" style="14" customWidth="1"/>
    <col min="249" max="249" width="13.28515625" customWidth="1"/>
    <col min="250" max="250" width="42.85546875" customWidth="1"/>
    <col min="251" max="251" width="6" customWidth="1"/>
    <col min="252" max="252" width="13.42578125" customWidth="1"/>
    <col min="253" max="253" width="6.7109375" customWidth="1"/>
    <col min="254" max="254" width="9.85546875" customWidth="1"/>
    <col min="255" max="255" width="9" customWidth="1"/>
    <col min="256" max="256" width="12.5703125" customWidth="1"/>
    <col min="257" max="257" width="20.42578125" customWidth="1"/>
    <col min="258" max="258" width="11.85546875" customWidth="1"/>
    <col min="259" max="259" width="43.7109375" customWidth="1"/>
    <col min="260" max="260" width="38.28515625" customWidth="1"/>
    <col min="261" max="261" width="43.5703125" customWidth="1"/>
    <col min="262" max="262" width="22.28515625" customWidth="1"/>
    <col min="263" max="263" width="14.42578125" customWidth="1"/>
    <col min="264" max="264" width="12" customWidth="1"/>
    <col min="265" max="265" width="10.28515625" customWidth="1"/>
    <col min="266" max="266" width="12" customWidth="1"/>
    <col min="267" max="267" width="52.28515625" customWidth="1"/>
    <col min="268" max="268" width="28.28515625" customWidth="1"/>
    <col min="505" max="505" width="13.28515625" customWidth="1"/>
    <col min="506" max="506" width="42.85546875" customWidth="1"/>
    <col min="507" max="507" width="6" customWidth="1"/>
    <col min="508" max="508" width="13.42578125" customWidth="1"/>
    <col min="509" max="509" width="6.7109375" customWidth="1"/>
    <col min="510" max="510" width="9.85546875" customWidth="1"/>
    <col min="511" max="511" width="9" customWidth="1"/>
    <col min="512" max="512" width="12.5703125" customWidth="1"/>
    <col min="513" max="513" width="20.42578125" customWidth="1"/>
    <col min="514" max="514" width="11.85546875" customWidth="1"/>
    <col min="515" max="515" width="43.7109375" customWidth="1"/>
    <col min="516" max="516" width="38.28515625" customWidth="1"/>
    <col min="517" max="517" width="43.5703125" customWidth="1"/>
    <col min="518" max="518" width="22.28515625" customWidth="1"/>
    <col min="519" max="519" width="14.42578125" customWidth="1"/>
    <col min="520" max="520" width="12" customWidth="1"/>
    <col min="521" max="521" width="10.28515625" customWidth="1"/>
    <col min="522" max="522" width="12" customWidth="1"/>
    <col min="523" max="523" width="52.28515625" customWidth="1"/>
    <col min="524" max="524" width="28.28515625" customWidth="1"/>
    <col min="761" max="761" width="13.28515625" customWidth="1"/>
    <col min="762" max="762" width="42.85546875" customWidth="1"/>
    <col min="763" max="763" width="6" customWidth="1"/>
    <col min="764" max="764" width="13.42578125" customWidth="1"/>
    <col min="765" max="765" width="6.7109375" customWidth="1"/>
    <col min="766" max="766" width="9.85546875" customWidth="1"/>
    <col min="767" max="767" width="9" customWidth="1"/>
    <col min="768" max="768" width="12.5703125" customWidth="1"/>
    <col min="769" max="769" width="20.42578125" customWidth="1"/>
    <col min="770" max="770" width="11.85546875" customWidth="1"/>
    <col min="771" max="771" width="43.7109375" customWidth="1"/>
    <col min="772" max="772" width="38.28515625" customWidth="1"/>
    <col min="773" max="773" width="43.5703125" customWidth="1"/>
    <col min="774" max="774" width="22.28515625" customWidth="1"/>
    <col min="775" max="775" width="14.42578125" customWidth="1"/>
    <col min="776" max="776" width="12" customWidth="1"/>
    <col min="777" max="777" width="10.28515625" customWidth="1"/>
    <col min="778" max="778" width="12" customWidth="1"/>
    <col min="779" max="779" width="52.28515625" customWidth="1"/>
    <col min="780" max="780" width="28.28515625" customWidth="1"/>
    <col min="1017" max="1017" width="13.28515625" customWidth="1"/>
    <col min="1018" max="1018" width="42.85546875" customWidth="1"/>
    <col min="1019" max="1019" width="6" customWidth="1"/>
    <col min="1020" max="1020" width="13.42578125" customWidth="1"/>
    <col min="1021" max="1021" width="6.7109375" customWidth="1"/>
    <col min="1022" max="1022" width="9.85546875" customWidth="1"/>
    <col min="1023" max="1023" width="9" customWidth="1"/>
    <col min="1024" max="1024" width="12.5703125" customWidth="1"/>
    <col min="1025" max="1025" width="20.42578125" customWidth="1"/>
    <col min="1026" max="1026" width="11.85546875" customWidth="1"/>
    <col min="1027" max="1027" width="43.7109375" customWidth="1"/>
    <col min="1028" max="1028" width="38.28515625" customWidth="1"/>
    <col min="1029" max="1029" width="43.5703125" customWidth="1"/>
    <col min="1030" max="1030" width="22.28515625" customWidth="1"/>
    <col min="1031" max="1031" width="14.42578125" customWidth="1"/>
    <col min="1032" max="1032" width="12" customWidth="1"/>
    <col min="1033" max="1033" width="10.28515625" customWidth="1"/>
    <col min="1034" max="1034" width="12" customWidth="1"/>
    <col min="1035" max="1035" width="52.28515625" customWidth="1"/>
    <col min="1036" max="1036" width="28.28515625" customWidth="1"/>
    <col min="1273" max="1273" width="13.28515625" customWidth="1"/>
    <col min="1274" max="1274" width="42.85546875" customWidth="1"/>
    <col min="1275" max="1275" width="6" customWidth="1"/>
    <col min="1276" max="1276" width="13.42578125" customWidth="1"/>
    <col min="1277" max="1277" width="6.7109375" customWidth="1"/>
    <col min="1278" max="1278" width="9.85546875" customWidth="1"/>
    <col min="1279" max="1279" width="9" customWidth="1"/>
    <col min="1280" max="1280" width="12.5703125" customWidth="1"/>
    <col min="1281" max="1281" width="20.42578125" customWidth="1"/>
    <col min="1282" max="1282" width="11.85546875" customWidth="1"/>
    <col min="1283" max="1283" width="43.7109375" customWidth="1"/>
    <col min="1284" max="1284" width="38.28515625" customWidth="1"/>
    <col min="1285" max="1285" width="43.5703125" customWidth="1"/>
    <col min="1286" max="1286" width="22.28515625" customWidth="1"/>
    <col min="1287" max="1287" width="14.42578125" customWidth="1"/>
    <col min="1288" max="1288" width="12" customWidth="1"/>
    <col min="1289" max="1289" width="10.28515625" customWidth="1"/>
    <col min="1290" max="1290" width="12" customWidth="1"/>
    <col min="1291" max="1291" width="52.28515625" customWidth="1"/>
    <col min="1292" max="1292" width="28.28515625" customWidth="1"/>
    <col min="1529" max="1529" width="13.28515625" customWidth="1"/>
    <col min="1530" max="1530" width="42.85546875" customWidth="1"/>
    <col min="1531" max="1531" width="6" customWidth="1"/>
    <col min="1532" max="1532" width="13.42578125" customWidth="1"/>
    <col min="1533" max="1533" width="6.7109375" customWidth="1"/>
    <col min="1534" max="1534" width="9.85546875" customWidth="1"/>
    <col min="1535" max="1535" width="9" customWidth="1"/>
    <col min="1536" max="1536" width="12.5703125" customWidth="1"/>
    <col min="1537" max="1537" width="20.42578125" customWidth="1"/>
    <col min="1538" max="1538" width="11.85546875" customWidth="1"/>
    <col min="1539" max="1539" width="43.7109375" customWidth="1"/>
    <col min="1540" max="1540" width="38.28515625" customWidth="1"/>
    <col min="1541" max="1541" width="43.5703125" customWidth="1"/>
    <col min="1542" max="1542" width="22.28515625" customWidth="1"/>
    <col min="1543" max="1543" width="14.42578125" customWidth="1"/>
    <col min="1544" max="1544" width="12" customWidth="1"/>
    <col min="1545" max="1545" width="10.28515625" customWidth="1"/>
    <col min="1546" max="1546" width="12" customWidth="1"/>
    <col min="1547" max="1547" width="52.28515625" customWidth="1"/>
    <col min="1548" max="1548" width="28.28515625" customWidth="1"/>
    <col min="1785" max="1785" width="13.28515625" customWidth="1"/>
    <col min="1786" max="1786" width="42.85546875" customWidth="1"/>
    <col min="1787" max="1787" width="6" customWidth="1"/>
    <col min="1788" max="1788" width="13.42578125" customWidth="1"/>
    <col min="1789" max="1789" width="6.7109375" customWidth="1"/>
    <col min="1790" max="1790" width="9.85546875" customWidth="1"/>
    <col min="1791" max="1791" width="9" customWidth="1"/>
    <col min="1792" max="1792" width="12.5703125" customWidth="1"/>
    <col min="1793" max="1793" width="20.42578125" customWidth="1"/>
    <col min="1794" max="1794" width="11.85546875" customWidth="1"/>
    <col min="1795" max="1795" width="43.7109375" customWidth="1"/>
    <col min="1796" max="1796" width="38.28515625" customWidth="1"/>
    <col min="1797" max="1797" width="43.5703125" customWidth="1"/>
    <col min="1798" max="1798" width="22.28515625" customWidth="1"/>
    <col min="1799" max="1799" width="14.42578125" customWidth="1"/>
    <col min="1800" max="1800" width="12" customWidth="1"/>
    <col min="1801" max="1801" width="10.28515625" customWidth="1"/>
    <col min="1802" max="1802" width="12" customWidth="1"/>
    <col min="1803" max="1803" width="52.28515625" customWidth="1"/>
    <col min="1804" max="1804" width="28.28515625" customWidth="1"/>
    <col min="2041" max="2041" width="13.28515625" customWidth="1"/>
    <col min="2042" max="2042" width="42.85546875" customWidth="1"/>
    <col min="2043" max="2043" width="6" customWidth="1"/>
    <col min="2044" max="2044" width="13.42578125" customWidth="1"/>
    <col min="2045" max="2045" width="6.7109375" customWidth="1"/>
    <col min="2046" max="2046" width="9.85546875" customWidth="1"/>
    <col min="2047" max="2047" width="9" customWidth="1"/>
    <col min="2048" max="2048" width="12.5703125" customWidth="1"/>
    <col min="2049" max="2049" width="20.42578125" customWidth="1"/>
    <col min="2050" max="2050" width="11.85546875" customWidth="1"/>
    <col min="2051" max="2051" width="43.7109375" customWidth="1"/>
    <col min="2052" max="2052" width="38.28515625" customWidth="1"/>
    <col min="2053" max="2053" width="43.5703125" customWidth="1"/>
    <col min="2054" max="2054" width="22.28515625" customWidth="1"/>
    <col min="2055" max="2055" width="14.42578125" customWidth="1"/>
    <col min="2056" max="2056" width="12" customWidth="1"/>
    <col min="2057" max="2057" width="10.28515625" customWidth="1"/>
    <col min="2058" max="2058" width="12" customWidth="1"/>
    <col min="2059" max="2059" width="52.28515625" customWidth="1"/>
    <col min="2060" max="2060" width="28.28515625" customWidth="1"/>
    <col min="2297" max="2297" width="13.28515625" customWidth="1"/>
    <col min="2298" max="2298" width="42.85546875" customWidth="1"/>
    <col min="2299" max="2299" width="6" customWidth="1"/>
    <col min="2300" max="2300" width="13.42578125" customWidth="1"/>
    <col min="2301" max="2301" width="6.7109375" customWidth="1"/>
    <col min="2302" max="2302" width="9.85546875" customWidth="1"/>
    <col min="2303" max="2303" width="9" customWidth="1"/>
    <col min="2304" max="2304" width="12.5703125" customWidth="1"/>
    <col min="2305" max="2305" width="20.42578125" customWidth="1"/>
    <col min="2306" max="2306" width="11.85546875" customWidth="1"/>
    <col min="2307" max="2307" width="43.7109375" customWidth="1"/>
    <col min="2308" max="2308" width="38.28515625" customWidth="1"/>
    <col min="2309" max="2309" width="43.5703125" customWidth="1"/>
    <col min="2310" max="2310" width="22.28515625" customWidth="1"/>
    <col min="2311" max="2311" width="14.42578125" customWidth="1"/>
    <col min="2312" max="2312" width="12" customWidth="1"/>
    <col min="2313" max="2313" width="10.28515625" customWidth="1"/>
    <col min="2314" max="2314" width="12" customWidth="1"/>
    <col min="2315" max="2315" width="52.28515625" customWidth="1"/>
    <col min="2316" max="2316" width="28.28515625" customWidth="1"/>
    <col min="2553" max="2553" width="13.28515625" customWidth="1"/>
    <col min="2554" max="2554" width="42.85546875" customWidth="1"/>
    <col min="2555" max="2555" width="6" customWidth="1"/>
    <col min="2556" max="2556" width="13.42578125" customWidth="1"/>
    <col min="2557" max="2557" width="6.7109375" customWidth="1"/>
    <col min="2558" max="2558" width="9.85546875" customWidth="1"/>
    <col min="2559" max="2559" width="9" customWidth="1"/>
    <col min="2560" max="2560" width="12.5703125" customWidth="1"/>
    <col min="2561" max="2561" width="20.42578125" customWidth="1"/>
    <col min="2562" max="2562" width="11.85546875" customWidth="1"/>
    <col min="2563" max="2563" width="43.7109375" customWidth="1"/>
    <col min="2564" max="2564" width="38.28515625" customWidth="1"/>
    <col min="2565" max="2565" width="43.5703125" customWidth="1"/>
    <col min="2566" max="2566" width="22.28515625" customWidth="1"/>
    <col min="2567" max="2567" width="14.42578125" customWidth="1"/>
    <col min="2568" max="2568" width="12" customWidth="1"/>
    <col min="2569" max="2569" width="10.28515625" customWidth="1"/>
    <col min="2570" max="2570" width="12" customWidth="1"/>
    <col min="2571" max="2571" width="52.28515625" customWidth="1"/>
    <col min="2572" max="2572" width="28.28515625" customWidth="1"/>
    <col min="2809" max="2809" width="13.28515625" customWidth="1"/>
    <col min="2810" max="2810" width="42.85546875" customWidth="1"/>
    <col min="2811" max="2811" width="6" customWidth="1"/>
    <col min="2812" max="2812" width="13.42578125" customWidth="1"/>
    <col min="2813" max="2813" width="6.7109375" customWidth="1"/>
    <col min="2814" max="2814" width="9.85546875" customWidth="1"/>
    <col min="2815" max="2815" width="9" customWidth="1"/>
    <col min="2816" max="2816" width="12.5703125" customWidth="1"/>
    <col min="2817" max="2817" width="20.42578125" customWidth="1"/>
    <col min="2818" max="2818" width="11.85546875" customWidth="1"/>
    <col min="2819" max="2819" width="43.7109375" customWidth="1"/>
    <col min="2820" max="2820" width="38.28515625" customWidth="1"/>
    <col min="2821" max="2821" width="43.5703125" customWidth="1"/>
    <col min="2822" max="2822" width="22.28515625" customWidth="1"/>
    <col min="2823" max="2823" width="14.42578125" customWidth="1"/>
    <col min="2824" max="2824" width="12" customWidth="1"/>
    <col min="2825" max="2825" width="10.28515625" customWidth="1"/>
    <col min="2826" max="2826" width="12" customWidth="1"/>
    <col min="2827" max="2827" width="52.28515625" customWidth="1"/>
    <col min="2828" max="2828" width="28.28515625" customWidth="1"/>
    <col min="3065" max="3065" width="13.28515625" customWidth="1"/>
    <col min="3066" max="3066" width="42.85546875" customWidth="1"/>
    <col min="3067" max="3067" width="6" customWidth="1"/>
    <col min="3068" max="3068" width="13.42578125" customWidth="1"/>
    <col min="3069" max="3069" width="6.7109375" customWidth="1"/>
    <col min="3070" max="3070" width="9.85546875" customWidth="1"/>
    <col min="3071" max="3071" width="9" customWidth="1"/>
    <col min="3072" max="3072" width="12.5703125" customWidth="1"/>
    <col min="3073" max="3073" width="20.42578125" customWidth="1"/>
    <col min="3074" max="3074" width="11.85546875" customWidth="1"/>
    <col min="3075" max="3075" width="43.7109375" customWidth="1"/>
    <col min="3076" max="3076" width="38.28515625" customWidth="1"/>
    <col min="3077" max="3077" width="43.5703125" customWidth="1"/>
    <col min="3078" max="3078" width="22.28515625" customWidth="1"/>
    <col min="3079" max="3079" width="14.42578125" customWidth="1"/>
    <col min="3080" max="3080" width="12" customWidth="1"/>
    <col min="3081" max="3081" width="10.28515625" customWidth="1"/>
    <col min="3082" max="3082" width="12" customWidth="1"/>
    <col min="3083" max="3083" width="52.28515625" customWidth="1"/>
    <col min="3084" max="3084" width="28.28515625" customWidth="1"/>
    <col min="3321" max="3321" width="13.28515625" customWidth="1"/>
    <col min="3322" max="3322" width="42.85546875" customWidth="1"/>
    <col min="3323" max="3323" width="6" customWidth="1"/>
    <col min="3324" max="3324" width="13.42578125" customWidth="1"/>
    <col min="3325" max="3325" width="6.7109375" customWidth="1"/>
    <col min="3326" max="3326" width="9.85546875" customWidth="1"/>
    <col min="3327" max="3327" width="9" customWidth="1"/>
    <col min="3328" max="3328" width="12.5703125" customWidth="1"/>
    <col min="3329" max="3329" width="20.42578125" customWidth="1"/>
    <col min="3330" max="3330" width="11.85546875" customWidth="1"/>
    <col min="3331" max="3331" width="43.7109375" customWidth="1"/>
    <col min="3332" max="3332" width="38.28515625" customWidth="1"/>
    <col min="3333" max="3333" width="43.5703125" customWidth="1"/>
    <col min="3334" max="3334" width="22.28515625" customWidth="1"/>
    <col min="3335" max="3335" width="14.42578125" customWidth="1"/>
    <col min="3336" max="3336" width="12" customWidth="1"/>
    <col min="3337" max="3337" width="10.28515625" customWidth="1"/>
    <col min="3338" max="3338" width="12" customWidth="1"/>
    <col min="3339" max="3339" width="52.28515625" customWidth="1"/>
    <col min="3340" max="3340" width="28.28515625" customWidth="1"/>
    <col min="3577" max="3577" width="13.28515625" customWidth="1"/>
    <col min="3578" max="3578" width="42.85546875" customWidth="1"/>
    <col min="3579" max="3579" width="6" customWidth="1"/>
    <col min="3580" max="3580" width="13.42578125" customWidth="1"/>
    <col min="3581" max="3581" width="6.7109375" customWidth="1"/>
    <col min="3582" max="3582" width="9.85546875" customWidth="1"/>
    <col min="3583" max="3583" width="9" customWidth="1"/>
    <col min="3584" max="3584" width="12.5703125" customWidth="1"/>
    <col min="3585" max="3585" width="20.42578125" customWidth="1"/>
    <col min="3586" max="3586" width="11.85546875" customWidth="1"/>
    <col min="3587" max="3587" width="43.7109375" customWidth="1"/>
    <col min="3588" max="3588" width="38.28515625" customWidth="1"/>
    <col min="3589" max="3589" width="43.5703125" customWidth="1"/>
    <col min="3590" max="3590" width="22.28515625" customWidth="1"/>
    <col min="3591" max="3591" width="14.42578125" customWidth="1"/>
    <col min="3592" max="3592" width="12" customWidth="1"/>
    <col min="3593" max="3593" width="10.28515625" customWidth="1"/>
    <col min="3594" max="3594" width="12" customWidth="1"/>
    <col min="3595" max="3595" width="52.28515625" customWidth="1"/>
    <col min="3596" max="3596" width="28.28515625" customWidth="1"/>
    <col min="3833" max="3833" width="13.28515625" customWidth="1"/>
    <col min="3834" max="3834" width="42.85546875" customWidth="1"/>
    <col min="3835" max="3835" width="6" customWidth="1"/>
    <col min="3836" max="3836" width="13.42578125" customWidth="1"/>
    <col min="3837" max="3837" width="6.7109375" customWidth="1"/>
    <col min="3838" max="3838" width="9.85546875" customWidth="1"/>
    <col min="3839" max="3839" width="9" customWidth="1"/>
    <col min="3840" max="3840" width="12.5703125" customWidth="1"/>
    <col min="3841" max="3841" width="20.42578125" customWidth="1"/>
    <col min="3842" max="3842" width="11.85546875" customWidth="1"/>
    <col min="3843" max="3843" width="43.7109375" customWidth="1"/>
    <col min="3844" max="3844" width="38.28515625" customWidth="1"/>
    <col min="3845" max="3845" width="43.5703125" customWidth="1"/>
    <col min="3846" max="3846" width="22.28515625" customWidth="1"/>
    <col min="3847" max="3847" width="14.42578125" customWidth="1"/>
    <col min="3848" max="3848" width="12" customWidth="1"/>
    <col min="3849" max="3849" width="10.28515625" customWidth="1"/>
    <col min="3850" max="3850" width="12" customWidth="1"/>
    <col min="3851" max="3851" width="52.28515625" customWidth="1"/>
    <col min="3852" max="3852" width="28.28515625" customWidth="1"/>
    <col min="4089" max="4089" width="13.28515625" customWidth="1"/>
    <col min="4090" max="4090" width="42.85546875" customWidth="1"/>
    <col min="4091" max="4091" width="6" customWidth="1"/>
    <col min="4092" max="4092" width="13.42578125" customWidth="1"/>
    <col min="4093" max="4093" width="6.7109375" customWidth="1"/>
    <col min="4094" max="4094" width="9.85546875" customWidth="1"/>
    <col min="4095" max="4095" width="9" customWidth="1"/>
    <col min="4096" max="4096" width="12.5703125" customWidth="1"/>
    <col min="4097" max="4097" width="20.42578125" customWidth="1"/>
    <col min="4098" max="4098" width="11.85546875" customWidth="1"/>
    <col min="4099" max="4099" width="43.7109375" customWidth="1"/>
    <col min="4100" max="4100" width="38.28515625" customWidth="1"/>
    <col min="4101" max="4101" width="43.5703125" customWidth="1"/>
    <col min="4102" max="4102" width="22.28515625" customWidth="1"/>
    <col min="4103" max="4103" width="14.42578125" customWidth="1"/>
    <col min="4104" max="4104" width="12" customWidth="1"/>
    <col min="4105" max="4105" width="10.28515625" customWidth="1"/>
    <col min="4106" max="4106" width="12" customWidth="1"/>
    <col min="4107" max="4107" width="52.28515625" customWidth="1"/>
    <col min="4108" max="4108" width="28.28515625" customWidth="1"/>
    <col min="4345" max="4345" width="13.28515625" customWidth="1"/>
    <col min="4346" max="4346" width="42.85546875" customWidth="1"/>
    <col min="4347" max="4347" width="6" customWidth="1"/>
    <col min="4348" max="4348" width="13.42578125" customWidth="1"/>
    <col min="4349" max="4349" width="6.7109375" customWidth="1"/>
    <col min="4350" max="4350" width="9.85546875" customWidth="1"/>
    <col min="4351" max="4351" width="9" customWidth="1"/>
    <col min="4352" max="4352" width="12.5703125" customWidth="1"/>
    <col min="4353" max="4353" width="20.42578125" customWidth="1"/>
    <col min="4354" max="4354" width="11.85546875" customWidth="1"/>
    <col min="4355" max="4355" width="43.7109375" customWidth="1"/>
    <col min="4356" max="4356" width="38.28515625" customWidth="1"/>
    <col min="4357" max="4357" width="43.5703125" customWidth="1"/>
    <col min="4358" max="4358" width="22.28515625" customWidth="1"/>
    <col min="4359" max="4359" width="14.42578125" customWidth="1"/>
    <col min="4360" max="4360" width="12" customWidth="1"/>
    <col min="4361" max="4361" width="10.28515625" customWidth="1"/>
    <col min="4362" max="4362" width="12" customWidth="1"/>
    <col min="4363" max="4363" width="52.28515625" customWidth="1"/>
    <col min="4364" max="4364" width="28.28515625" customWidth="1"/>
    <col min="4601" max="4601" width="13.28515625" customWidth="1"/>
    <col min="4602" max="4602" width="42.85546875" customWidth="1"/>
    <col min="4603" max="4603" width="6" customWidth="1"/>
    <col min="4604" max="4604" width="13.42578125" customWidth="1"/>
    <col min="4605" max="4605" width="6.7109375" customWidth="1"/>
    <col min="4606" max="4606" width="9.85546875" customWidth="1"/>
    <col min="4607" max="4607" width="9" customWidth="1"/>
    <col min="4608" max="4608" width="12.5703125" customWidth="1"/>
    <col min="4609" max="4609" width="20.42578125" customWidth="1"/>
    <col min="4610" max="4610" width="11.85546875" customWidth="1"/>
    <col min="4611" max="4611" width="43.7109375" customWidth="1"/>
    <col min="4612" max="4612" width="38.28515625" customWidth="1"/>
    <col min="4613" max="4613" width="43.5703125" customWidth="1"/>
    <col min="4614" max="4614" width="22.28515625" customWidth="1"/>
    <col min="4615" max="4615" width="14.42578125" customWidth="1"/>
    <col min="4616" max="4616" width="12" customWidth="1"/>
    <col min="4617" max="4617" width="10.28515625" customWidth="1"/>
    <col min="4618" max="4618" width="12" customWidth="1"/>
    <col min="4619" max="4619" width="52.28515625" customWidth="1"/>
    <col min="4620" max="4620" width="28.28515625" customWidth="1"/>
    <col min="4857" max="4857" width="13.28515625" customWidth="1"/>
    <col min="4858" max="4858" width="42.85546875" customWidth="1"/>
    <col min="4859" max="4859" width="6" customWidth="1"/>
    <col min="4860" max="4860" width="13.42578125" customWidth="1"/>
    <col min="4861" max="4861" width="6.7109375" customWidth="1"/>
    <col min="4862" max="4862" width="9.85546875" customWidth="1"/>
    <col min="4863" max="4863" width="9" customWidth="1"/>
    <col min="4864" max="4864" width="12.5703125" customWidth="1"/>
    <col min="4865" max="4865" width="20.42578125" customWidth="1"/>
    <col min="4866" max="4866" width="11.85546875" customWidth="1"/>
    <col min="4867" max="4867" width="43.7109375" customWidth="1"/>
    <col min="4868" max="4868" width="38.28515625" customWidth="1"/>
    <col min="4869" max="4869" width="43.5703125" customWidth="1"/>
    <col min="4870" max="4870" width="22.28515625" customWidth="1"/>
    <col min="4871" max="4871" width="14.42578125" customWidth="1"/>
    <col min="4872" max="4872" width="12" customWidth="1"/>
    <col min="4873" max="4873" width="10.28515625" customWidth="1"/>
    <col min="4874" max="4874" width="12" customWidth="1"/>
    <col min="4875" max="4875" width="52.28515625" customWidth="1"/>
    <col min="4876" max="4876" width="28.28515625" customWidth="1"/>
    <col min="5113" max="5113" width="13.28515625" customWidth="1"/>
    <col min="5114" max="5114" width="42.85546875" customWidth="1"/>
    <col min="5115" max="5115" width="6" customWidth="1"/>
    <col min="5116" max="5116" width="13.42578125" customWidth="1"/>
    <col min="5117" max="5117" width="6.7109375" customWidth="1"/>
    <col min="5118" max="5118" width="9.85546875" customWidth="1"/>
    <col min="5119" max="5119" width="9" customWidth="1"/>
    <col min="5120" max="5120" width="12.5703125" customWidth="1"/>
    <col min="5121" max="5121" width="20.42578125" customWidth="1"/>
    <col min="5122" max="5122" width="11.85546875" customWidth="1"/>
    <col min="5123" max="5123" width="43.7109375" customWidth="1"/>
    <col min="5124" max="5124" width="38.28515625" customWidth="1"/>
    <col min="5125" max="5125" width="43.5703125" customWidth="1"/>
    <col min="5126" max="5126" width="22.28515625" customWidth="1"/>
    <col min="5127" max="5127" width="14.42578125" customWidth="1"/>
    <col min="5128" max="5128" width="12" customWidth="1"/>
    <col min="5129" max="5129" width="10.28515625" customWidth="1"/>
    <col min="5130" max="5130" width="12" customWidth="1"/>
    <col min="5131" max="5131" width="52.28515625" customWidth="1"/>
    <col min="5132" max="5132" width="28.28515625" customWidth="1"/>
    <col min="5369" max="5369" width="13.28515625" customWidth="1"/>
    <col min="5370" max="5370" width="42.85546875" customWidth="1"/>
    <col min="5371" max="5371" width="6" customWidth="1"/>
    <col min="5372" max="5372" width="13.42578125" customWidth="1"/>
    <col min="5373" max="5373" width="6.7109375" customWidth="1"/>
    <col min="5374" max="5374" width="9.85546875" customWidth="1"/>
    <col min="5375" max="5375" width="9" customWidth="1"/>
    <col min="5376" max="5376" width="12.5703125" customWidth="1"/>
    <col min="5377" max="5377" width="20.42578125" customWidth="1"/>
    <col min="5378" max="5378" width="11.85546875" customWidth="1"/>
    <col min="5379" max="5379" width="43.7109375" customWidth="1"/>
    <col min="5380" max="5380" width="38.28515625" customWidth="1"/>
    <col min="5381" max="5381" width="43.5703125" customWidth="1"/>
    <col min="5382" max="5382" width="22.28515625" customWidth="1"/>
    <col min="5383" max="5383" width="14.42578125" customWidth="1"/>
    <col min="5384" max="5384" width="12" customWidth="1"/>
    <col min="5385" max="5385" width="10.28515625" customWidth="1"/>
    <col min="5386" max="5386" width="12" customWidth="1"/>
    <col min="5387" max="5387" width="52.28515625" customWidth="1"/>
    <col min="5388" max="5388" width="28.28515625" customWidth="1"/>
    <col min="5625" max="5625" width="13.28515625" customWidth="1"/>
    <col min="5626" max="5626" width="42.85546875" customWidth="1"/>
    <col min="5627" max="5627" width="6" customWidth="1"/>
    <col min="5628" max="5628" width="13.42578125" customWidth="1"/>
    <col min="5629" max="5629" width="6.7109375" customWidth="1"/>
    <col min="5630" max="5630" width="9.85546875" customWidth="1"/>
    <col min="5631" max="5631" width="9" customWidth="1"/>
    <col min="5632" max="5632" width="12.5703125" customWidth="1"/>
    <col min="5633" max="5633" width="20.42578125" customWidth="1"/>
    <col min="5634" max="5634" width="11.85546875" customWidth="1"/>
    <col min="5635" max="5635" width="43.7109375" customWidth="1"/>
    <col min="5636" max="5636" width="38.28515625" customWidth="1"/>
    <col min="5637" max="5637" width="43.5703125" customWidth="1"/>
    <col min="5638" max="5638" width="22.28515625" customWidth="1"/>
    <col min="5639" max="5639" width="14.42578125" customWidth="1"/>
    <col min="5640" max="5640" width="12" customWidth="1"/>
    <col min="5641" max="5641" width="10.28515625" customWidth="1"/>
    <col min="5642" max="5642" width="12" customWidth="1"/>
    <col min="5643" max="5643" width="52.28515625" customWidth="1"/>
    <col min="5644" max="5644" width="28.28515625" customWidth="1"/>
    <col min="5881" max="5881" width="13.28515625" customWidth="1"/>
    <col min="5882" max="5882" width="42.85546875" customWidth="1"/>
    <col min="5883" max="5883" width="6" customWidth="1"/>
    <col min="5884" max="5884" width="13.42578125" customWidth="1"/>
    <col min="5885" max="5885" width="6.7109375" customWidth="1"/>
    <col min="5886" max="5886" width="9.85546875" customWidth="1"/>
    <col min="5887" max="5887" width="9" customWidth="1"/>
    <col min="5888" max="5888" width="12.5703125" customWidth="1"/>
    <col min="5889" max="5889" width="20.42578125" customWidth="1"/>
    <col min="5890" max="5890" width="11.85546875" customWidth="1"/>
    <col min="5891" max="5891" width="43.7109375" customWidth="1"/>
    <col min="5892" max="5892" width="38.28515625" customWidth="1"/>
    <col min="5893" max="5893" width="43.5703125" customWidth="1"/>
    <col min="5894" max="5894" width="22.28515625" customWidth="1"/>
    <col min="5895" max="5895" width="14.42578125" customWidth="1"/>
    <col min="5896" max="5896" width="12" customWidth="1"/>
    <col min="5897" max="5897" width="10.28515625" customWidth="1"/>
    <col min="5898" max="5898" width="12" customWidth="1"/>
    <col min="5899" max="5899" width="52.28515625" customWidth="1"/>
    <col min="5900" max="5900" width="28.28515625" customWidth="1"/>
    <col min="6137" max="6137" width="13.28515625" customWidth="1"/>
    <col min="6138" max="6138" width="42.85546875" customWidth="1"/>
    <col min="6139" max="6139" width="6" customWidth="1"/>
    <col min="6140" max="6140" width="13.42578125" customWidth="1"/>
    <col min="6141" max="6141" width="6.7109375" customWidth="1"/>
    <col min="6142" max="6142" width="9.85546875" customWidth="1"/>
    <col min="6143" max="6143" width="9" customWidth="1"/>
    <col min="6144" max="6144" width="12.5703125" customWidth="1"/>
    <col min="6145" max="6145" width="20.42578125" customWidth="1"/>
    <col min="6146" max="6146" width="11.85546875" customWidth="1"/>
    <col min="6147" max="6147" width="43.7109375" customWidth="1"/>
    <col min="6148" max="6148" width="38.28515625" customWidth="1"/>
    <col min="6149" max="6149" width="43.5703125" customWidth="1"/>
    <col min="6150" max="6150" width="22.28515625" customWidth="1"/>
    <col min="6151" max="6151" width="14.42578125" customWidth="1"/>
    <col min="6152" max="6152" width="12" customWidth="1"/>
    <col min="6153" max="6153" width="10.28515625" customWidth="1"/>
    <col min="6154" max="6154" width="12" customWidth="1"/>
    <col min="6155" max="6155" width="52.28515625" customWidth="1"/>
    <col min="6156" max="6156" width="28.28515625" customWidth="1"/>
    <col min="6393" max="6393" width="13.28515625" customWidth="1"/>
    <col min="6394" max="6394" width="42.85546875" customWidth="1"/>
    <col min="6395" max="6395" width="6" customWidth="1"/>
    <col min="6396" max="6396" width="13.42578125" customWidth="1"/>
    <col min="6397" max="6397" width="6.7109375" customWidth="1"/>
    <col min="6398" max="6398" width="9.85546875" customWidth="1"/>
    <col min="6399" max="6399" width="9" customWidth="1"/>
    <col min="6400" max="6400" width="12.5703125" customWidth="1"/>
    <col min="6401" max="6401" width="20.42578125" customWidth="1"/>
    <col min="6402" max="6402" width="11.85546875" customWidth="1"/>
    <col min="6403" max="6403" width="43.7109375" customWidth="1"/>
    <col min="6404" max="6404" width="38.28515625" customWidth="1"/>
    <col min="6405" max="6405" width="43.5703125" customWidth="1"/>
    <col min="6406" max="6406" width="22.28515625" customWidth="1"/>
    <col min="6407" max="6407" width="14.42578125" customWidth="1"/>
    <col min="6408" max="6408" width="12" customWidth="1"/>
    <col min="6409" max="6409" width="10.28515625" customWidth="1"/>
    <col min="6410" max="6410" width="12" customWidth="1"/>
    <col min="6411" max="6411" width="52.28515625" customWidth="1"/>
    <col min="6412" max="6412" width="28.28515625" customWidth="1"/>
    <col min="6649" max="6649" width="13.28515625" customWidth="1"/>
    <col min="6650" max="6650" width="42.85546875" customWidth="1"/>
    <col min="6651" max="6651" width="6" customWidth="1"/>
    <col min="6652" max="6652" width="13.42578125" customWidth="1"/>
    <col min="6653" max="6653" width="6.7109375" customWidth="1"/>
    <col min="6654" max="6654" width="9.85546875" customWidth="1"/>
    <col min="6655" max="6655" width="9" customWidth="1"/>
    <col min="6656" max="6656" width="12.5703125" customWidth="1"/>
    <col min="6657" max="6657" width="20.42578125" customWidth="1"/>
    <col min="6658" max="6658" width="11.85546875" customWidth="1"/>
    <col min="6659" max="6659" width="43.7109375" customWidth="1"/>
    <col min="6660" max="6660" width="38.28515625" customWidth="1"/>
    <col min="6661" max="6661" width="43.5703125" customWidth="1"/>
    <col min="6662" max="6662" width="22.28515625" customWidth="1"/>
    <col min="6663" max="6663" width="14.42578125" customWidth="1"/>
    <col min="6664" max="6664" width="12" customWidth="1"/>
    <col min="6665" max="6665" width="10.28515625" customWidth="1"/>
    <col min="6666" max="6666" width="12" customWidth="1"/>
    <col min="6667" max="6667" width="52.28515625" customWidth="1"/>
    <col min="6668" max="6668" width="28.28515625" customWidth="1"/>
    <col min="6905" max="6905" width="13.28515625" customWidth="1"/>
    <col min="6906" max="6906" width="42.85546875" customWidth="1"/>
    <col min="6907" max="6907" width="6" customWidth="1"/>
    <col min="6908" max="6908" width="13.42578125" customWidth="1"/>
    <col min="6909" max="6909" width="6.7109375" customWidth="1"/>
    <col min="6910" max="6910" width="9.85546875" customWidth="1"/>
    <col min="6911" max="6911" width="9" customWidth="1"/>
    <col min="6912" max="6912" width="12.5703125" customWidth="1"/>
    <col min="6913" max="6913" width="20.42578125" customWidth="1"/>
    <col min="6914" max="6914" width="11.85546875" customWidth="1"/>
    <col min="6915" max="6915" width="43.7109375" customWidth="1"/>
    <col min="6916" max="6916" width="38.28515625" customWidth="1"/>
    <col min="6917" max="6917" width="43.5703125" customWidth="1"/>
    <col min="6918" max="6918" width="22.28515625" customWidth="1"/>
    <col min="6919" max="6919" width="14.42578125" customWidth="1"/>
    <col min="6920" max="6920" width="12" customWidth="1"/>
    <col min="6921" max="6921" width="10.28515625" customWidth="1"/>
    <col min="6922" max="6922" width="12" customWidth="1"/>
    <col min="6923" max="6923" width="52.28515625" customWidth="1"/>
    <col min="6924" max="6924" width="28.28515625" customWidth="1"/>
    <col min="7161" max="7161" width="13.28515625" customWidth="1"/>
    <col min="7162" max="7162" width="42.85546875" customWidth="1"/>
    <col min="7163" max="7163" width="6" customWidth="1"/>
    <col min="7164" max="7164" width="13.42578125" customWidth="1"/>
    <col min="7165" max="7165" width="6.7109375" customWidth="1"/>
    <col min="7166" max="7166" width="9.85546875" customWidth="1"/>
    <col min="7167" max="7167" width="9" customWidth="1"/>
    <col min="7168" max="7168" width="12.5703125" customWidth="1"/>
    <col min="7169" max="7169" width="20.42578125" customWidth="1"/>
    <col min="7170" max="7170" width="11.85546875" customWidth="1"/>
    <col min="7171" max="7171" width="43.7109375" customWidth="1"/>
    <col min="7172" max="7172" width="38.28515625" customWidth="1"/>
    <col min="7173" max="7173" width="43.5703125" customWidth="1"/>
    <col min="7174" max="7174" width="22.28515625" customWidth="1"/>
    <col min="7175" max="7175" width="14.42578125" customWidth="1"/>
    <col min="7176" max="7176" width="12" customWidth="1"/>
    <col min="7177" max="7177" width="10.28515625" customWidth="1"/>
    <col min="7178" max="7178" width="12" customWidth="1"/>
    <col min="7179" max="7179" width="52.28515625" customWidth="1"/>
    <col min="7180" max="7180" width="28.28515625" customWidth="1"/>
    <col min="7417" max="7417" width="13.28515625" customWidth="1"/>
    <col min="7418" max="7418" width="42.85546875" customWidth="1"/>
    <col min="7419" max="7419" width="6" customWidth="1"/>
    <col min="7420" max="7420" width="13.42578125" customWidth="1"/>
    <col min="7421" max="7421" width="6.7109375" customWidth="1"/>
    <col min="7422" max="7422" width="9.85546875" customWidth="1"/>
    <col min="7423" max="7423" width="9" customWidth="1"/>
    <col min="7424" max="7424" width="12.5703125" customWidth="1"/>
    <col min="7425" max="7425" width="20.42578125" customWidth="1"/>
    <col min="7426" max="7426" width="11.85546875" customWidth="1"/>
    <col min="7427" max="7427" width="43.7109375" customWidth="1"/>
    <col min="7428" max="7428" width="38.28515625" customWidth="1"/>
    <col min="7429" max="7429" width="43.5703125" customWidth="1"/>
    <col min="7430" max="7430" width="22.28515625" customWidth="1"/>
    <col min="7431" max="7431" width="14.42578125" customWidth="1"/>
    <col min="7432" max="7432" width="12" customWidth="1"/>
    <col min="7433" max="7433" width="10.28515625" customWidth="1"/>
    <col min="7434" max="7434" width="12" customWidth="1"/>
    <col min="7435" max="7435" width="52.28515625" customWidth="1"/>
    <col min="7436" max="7436" width="28.28515625" customWidth="1"/>
    <col min="7673" max="7673" width="13.28515625" customWidth="1"/>
    <col min="7674" max="7674" width="42.85546875" customWidth="1"/>
    <col min="7675" max="7675" width="6" customWidth="1"/>
    <col min="7676" max="7676" width="13.42578125" customWidth="1"/>
    <col min="7677" max="7677" width="6.7109375" customWidth="1"/>
    <col min="7678" max="7678" width="9.85546875" customWidth="1"/>
    <col min="7679" max="7679" width="9" customWidth="1"/>
    <col min="7680" max="7680" width="12.5703125" customWidth="1"/>
    <col min="7681" max="7681" width="20.42578125" customWidth="1"/>
    <col min="7682" max="7682" width="11.85546875" customWidth="1"/>
    <col min="7683" max="7683" width="43.7109375" customWidth="1"/>
    <col min="7684" max="7684" width="38.28515625" customWidth="1"/>
    <col min="7685" max="7685" width="43.5703125" customWidth="1"/>
    <col min="7686" max="7686" width="22.28515625" customWidth="1"/>
    <col min="7687" max="7687" width="14.42578125" customWidth="1"/>
    <col min="7688" max="7688" width="12" customWidth="1"/>
    <col min="7689" max="7689" width="10.28515625" customWidth="1"/>
    <col min="7690" max="7690" width="12" customWidth="1"/>
    <col min="7691" max="7691" width="52.28515625" customWidth="1"/>
    <col min="7692" max="7692" width="28.28515625" customWidth="1"/>
    <col min="7929" max="7929" width="13.28515625" customWidth="1"/>
    <col min="7930" max="7930" width="42.85546875" customWidth="1"/>
    <col min="7931" max="7931" width="6" customWidth="1"/>
    <col min="7932" max="7932" width="13.42578125" customWidth="1"/>
    <col min="7933" max="7933" width="6.7109375" customWidth="1"/>
    <col min="7934" max="7934" width="9.85546875" customWidth="1"/>
    <col min="7935" max="7935" width="9" customWidth="1"/>
    <col min="7936" max="7936" width="12.5703125" customWidth="1"/>
    <col min="7937" max="7937" width="20.42578125" customWidth="1"/>
    <col min="7938" max="7938" width="11.85546875" customWidth="1"/>
    <col min="7939" max="7939" width="43.7109375" customWidth="1"/>
    <col min="7940" max="7940" width="38.28515625" customWidth="1"/>
    <col min="7941" max="7941" width="43.5703125" customWidth="1"/>
    <col min="7942" max="7942" width="22.28515625" customWidth="1"/>
    <col min="7943" max="7943" width="14.42578125" customWidth="1"/>
    <col min="7944" max="7944" width="12" customWidth="1"/>
    <col min="7945" max="7945" width="10.28515625" customWidth="1"/>
    <col min="7946" max="7946" width="12" customWidth="1"/>
    <col min="7947" max="7947" width="52.28515625" customWidth="1"/>
    <col min="7948" max="7948" width="28.28515625" customWidth="1"/>
    <col min="8185" max="8185" width="13.28515625" customWidth="1"/>
    <col min="8186" max="8186" width="42.85546875" customWidth="1"/>
    <col min="8187" max="8187" width="6" customWidth="1"/>
    <col min="8188" max="8188" width="13.42578125" customWidth="1"/>
    <col min="8189" max="8189" width="6.7109375" customWidth="1"/>
    <col min="8190" max="8190" width="9.85546875" customWidth="1"/>
    <col min="8191" max="8191" width="9" customWidth="1"/>
    <col min="8192" max="8192" width="12.5703125" customWidth="1"/>
    <col min="8193" max="8193" width="20.42578125" customWidth="1"/>
    <col min="8194" max="8194" width="11.85546875" customWidth="1"/>
    <col min="8195" max="8195" width="43.7109375" customWidth="1"/>
    <col min="8196" max="8196" width="38.28515625" customWidth="1"/>
    <col min="8197" max="8197" width="43.5703125" customWidth="1"/>
    <col min="8198" max="8198" width="22.28515625" customWidth="1"/>
    <col min="8199" max="8199" width="14.42578125" customWidth="1"/>
    <col min="8200" max="8200" width="12" customWidth="1"/>
    <col min="8201" max="8201" width="10.28515625" customWidth="1"/>
    <col min="8202" max="8202" width="12" customWidth="1"/>
    <col min="8203" max="8203" width="52.28515625" customWidth="1"/>
    <col min="8204" max="8204" width="28.28515625" customWidth="1"/>
    <col min="8441" max="8441" width="13.28515625" customWidth="1"/>
    <col min="8442" max="8442" width="42.85546875" customWidth="1"/>
    <col min="8443" max="8443" width="6" customWidth="1"/>
    <col min="8444" max="8444" width="13.42578125" customWidth="1"/>
    <col min="8445" max="8445" width="6.7109375" customWidth="1"/>
    <col min="8446" max="8446" width="9.85546875" customWidth="1"/>
    <col min="8447" max="8447" width="9" customWidth="1"/>
    <col min="8448" max="8448" width="12.5703125" customWidth="1"/>
    <col min="8449" max="8449" width="20.42578125" customWidth="1"/>
    <col min="8450" max="8450" width="11.85546875" customWidth="1"/>
    <col min="8451" max="8451" width="43.7109375" customWidth="1"/>
    <col min="8452" max="8452" width="38.28515625" customWidth="1"/>
    <col min="8453" max="8453" width="43.5703125" customWidth="1"/>
    <col min="8454" max="8454" width="22.28515625" customWidth="1"/>
    <col min="8455" max="8455" width="14.42578125" customWidth="1"/>
    <col min="8456" max="8456" width="12" customWidth="1"/>
    <col min="8457" max="8457" width="10.28515625" customWidth="1"/>
    <col min="8458" max="8458" width="12" customWidth="1"/>
    <col min="8459" max="8459" width="52.28515625" customWidth="1"/>
    <col min="8460" max="8460" width="28.28515625" customWidth="1"/>
    <col min="8697" max="8697" width="13.28515625" customWidth="1"/>
    <col min="8698" max="8698" width="42.85546875" customWidth="1"/>
    <col min="8699" max="8699" width="6" customWidth="1"/>
    <col min="8700" max="8700" width="13.42578125" customWidth="1"/>
    <col min="8701" max="8701" width="6.7109375" customWidth="1"/>
    <col min="8702" max="8702" width="9.85546875" customWidth="1"/>
    <col min="8703" max="8703" width="9" customWidth="1"/>
    <col min="8704" max="8704" width="12.5703125" customWidth="1"/>
    <col min="8705" max="8705" width="20.42578125" customWidth="1"/>
    <col min="8706" max="8706" width="11.85546875" customWidth="1"/>
    <col min="8707" max="8707" width="43.7109375" customWidth="1"/>
    <col min="8708" max="8708" width="38.28515625" customWidth="1"/>
    <col min="8709" max="8709" width="43.5703125" customWidth="1"/>
    <col min="8710" max="8710" width="22.28515625" customWidth="1"/>
    <col min="8711" max="8711" width="14.42578125" customWidth="1"/>
    <col min="8712" max="8712" width="12" customWidth="1"/>
    <col min="8713" max="8713" width="10.28515625" customWidth="1"/>
    <col min="8714" max="8714" width="12" customWidth="1"/>
    <col min="8715" max="8715" width="52.28515625" customWidth="1"/>
    <col min="8716" max="8716" width="28.28515625" customWidth="1"/>
    <col min="8953" max="8953" width="13.28515625" customWidth="1"/>
    <col min="8954" max="8954" width="42.85546875" customWidth="1"/>
    <col min="8955" max="8955" width="6" customWidth="1"/>
    <col min="8956" max="8956" width="13.42578125" customWidth="1"/>
    <col min="8957" max="8957" width="6.7109375" customWidth="1"/>
    <col min="8958" max="8958" width="9.85546875" customWidth="1"/>
    <col min="8959" max="8959" width="9" customWidth="1"/>
    <col min="8960" max="8960" width="12.5703125" customWidth="1"/>
    <col min="8961" max="8961" width="20.42578125" customWidth="1"/>
    <col min="8962" max="8962" width="11.85546875" customWidth="1"/>
    <col min="8963" max="8963" width="43.7109375" customWidth="1"/>
    <col min="8964" max="8964" width="38.28515625" customWidth="1"/>
    <col min="8965" max="8965" width="43.5703125" customWidth="1"/>
    <col min="8966" max="8966" width="22.28515625" customWidth="1"/>
    <col min="8967" max="8967" width="14.42578125" customWidth="1"/>
    <col min="8968" max="8968" width="12" customWidth="1"/>
    <col min="8969" max="8969" width="10.28515625" customWidth="1"/>
    <col min="8970" max="8970" width="12" customWidth="1"/>
    <col min="8971" max="8971" width="52.28515625" customWidth="1"/>
    <col min="8972" max="8972" width="28.28515625" customWidth="1"/>
    <col min="9209" max="9209" width="13.28515625" customWidth="1"/>
    <col min="9210" max="9210" width="42.85546875" customWidth="1"/>
    <col min="9211" max="9211" width="6" customWidth="1"/>
    <col min="9212" max="9212" width="13.42578125" customWidth="1"/>
    <col min="9213" max="9213" width="6.7109375" customWidth="1"/>
    <col min="9214" max="9214" width="9.85546875" customWidth="1"/>
    <col min="9215" max="9215" width="9" customWidth="1"/>
    <col min="9216" max="9216" width="12.5703125" customWidth="1"/>
    <col min="9217" max="9217" width="20.42578125" customWidth="1"/>
    <col min="9218" max="9218" width="11.85546875" customWidth="1"/>
    <col min="9219" max="9219" width="43.7109375" customWidth="1"/>
    <col min="9220" max="9220" width="38.28515625" customWidth="1"/>
    <col min="9221" max="9221" width="43.5703125" customWidth="1"/>
    <col min="9222" max="9222" width="22.28515625" customWidth="1"/>
    <col min="9223" max="9223" width="14.42578125" customWidth="1"/>
    <col min="9224" max="9224" width="12" customWidth="1"/>
    <col min="9225" max="9225" width="10.28515625" customWidth="1"/>
    <col min="9226" max="9226" width="12" customWidth="1"/>
    <col min="9227" max="9227" width="52.28515625" customWidth="1"/>
    <col min="9228" max="9228" width="28.28515625" customWidth="1"/>
    <col min="9465" max="9465" width="13.28515625" customWidth="1"/>
    <col min="9466" max="9466" width="42.85546875" customWidth="1"/>
    <col min="9467" max="9467" width="6" customWidth="1"/>
    <col min="9468" max="9468" width="13.42578125" customWidth="1"/>
    <col min="9469" max="9469" width="6.7109375" customWidth="1"/>
    <col min="9470" max="9470" width="9.85546875" customWidth="1"/>
    <col min="9471" max="9471" width="9" customWidth="1"/>
    <col min="9472" max="9472" width="12.5703125" customWidth="1"/>
    <col min="9473" max="9473" width="20.42578125" customWidth="1"/>
    <col min="9474" max="9474" width="11.85546875" customWidth="1"/>
    <col min="9475" max="9475" width="43.7109375" customWidth="1"/>
    <col min="9476" max="9476" width="38.28515625" customWidth="1"/>
    <col min="9477" max="9477" width="43.5703125" customWidth="1"/>
    <col min="9478" max="9478" width="22.28515625" customWidth="1"/>
    <col min="9479" max="9479" width="14.42578125" customWidth="1"/>
    <col min="9480" max="9480" width="12" customWidth="1"/>
    <col min="9481" max="9481" width="10.28515625" customWidth="1"/>
    <col min="9482" max="9482" width="12" customWidth="1"/>
    <col min="9483" max="9483" width="52.28515625" customWidth="1"/>
    <col min="9484" max="9484" width="28.28515625" customWidth="1"/>
    <col min="9721" max="9721" width="13.28515625" customWidth="1"/>
    <col min="9722" max="9722" width="42.85546875" customWidth="1"/>
    <col min="9723" max="9723" width="6" customWidth="1"/>
    <col min="9724" max="9724" width="13.42578125" customWidth="1"/>
    <col min="9725" max="9725" width="6.7109375" customWidth="1"/>
    <col min="9726" max="9726" width="9.85546875" customWidth="1"/>
    <col min="9727" max="9727" width="9" customWidth="1"/>
    <col min="9728" max="9728" width="12.5703125" customWidth="1"/>
    <col min="9729" max="9729" width="20.42578125" customWidth="1"/>
    <col min="9730" max="9730" width="11.85546875" customWidth="1"/>
    <col min="9731" max="9731" width="43.7109375" customWidth="1"/>
    <col min="9732" max="9732" width="38.28515625" customWidth="1"/>
    <col min="9733" max="9733" width="43.5703125" customWidth="1"/>
    <col min="9734" max="9734" width="22.28515625" customWidth="1"/>
    <col min="9735" max="9735" width="14.42578125" customWidth="1"/>
    <col min="9736" max="9736" width="12" customWidth="1"/>
    <col min="9737" max="9737" width="10.28515625" customWidth="1"/>
    <col min="9738" max="9738" width="12" customWidth="1"/>
    <col min="9739" max="9739" width="52.28515625" customWidth="1"/>
    <col min="9740" max="9740" width="28.28515625" customWidth="1"/>
    <col min="9977" max="9977" width="13.28515625" customWidth="1"/>
    <col min="9978" max="9978" width="42.85546875" customWidth="1"/>
    <col min="9979" max="9979" width="6" customWidth="1"/>
    <col min="9980" max="9980" width="13.42578125" customWidth="1"/>
    <col min="9981" max="9981" width="6.7109375" customWidth="1"/>
    <col min="9982" max="9982" width="9.85546875" customWidth="1"/>
    <col min="9983" max="9983" width="9" customWidth="1"/>
    <col min="9984" max="9984" width="12.5703125" customWidth="1"/>
    <col min="9985" max="9985" width="20.42578125" customWidth="1"/>
    <col min="9986" max="9986" width="11.85546875" customWidth="1"/>
    <col min="9987" max="9987" width="43.7109375" customWidth="1"/>
    <col min="9988" max="9988" width="38.28515625" customWidth="1"/>
    <col min="9989" max="9989" width="43.5703125" customWidth="1"/>
    <col min="9990" max="9990" width="22.28515625" customWidth="1"/>
    <col min="9991" max="9991" width="14.42578125" customWidth="1"/>
    <col min="9992" max="9992" width="12" customWidth="1"/>
    <col min="9993" max="9993" width="10.28515625" customWidth="1"/>
    <col min="9994" max="9994" width="12" customWidth="1"/>
    <col min="9995" max="9995" width="52.28515625" customWidth="1"/>
    <col min="9996" max="9996" width="28.28515625" customWidth="1"/>
    <col min="10233" max="10233" width="13.28515625" customWidth="1"/>
    <col min="10234" max="10234" width="42.85546875" customWidth="1"/>
    <col min="10235" max="10235" width="6" customWidth="1"/>
    <col min="10236" max="10236" width="13.42578125" customWidth="1"/>
    <col min="10237" max="10237" width="6.7109375" customWidth="1"/>
    <col min="10238" max="10238" width="9.85546875" customWidth="1"/>
    <col min="10239" max="10239" width="9" customWidth="1"/>
    <col min="10240" max="10240" width="12.5703125" customWidth="1"/>
    <col min="10241" max="10241" width="20.42578125" customWidth="1"/>
    <col min="10242" max="10242" width="11.85546875" customWidth="1"/>
    <col min="10243" max="10243" width="43.7109375" customWidth="1"/>
    <col min="10244" max="10244" width="38.28515625" customWidth="1"/>
    <col min="10245" max="10245" width="43.5703125" customWidth="1"/>
    <col min="10246" max="10246" width="22.28515625" customWidth="1"/>
    <col min="10247" max="10247" width="14.42578125" customWidth="1"/>
    <col min="10248" max="10248" width="12" customWidth="1"/>
    <col min="10249" max="10249" width="10.28515625" customWidth="1"/>
    <col min="10250" max="10250" width="12" customWidth="1"/>
    <col min="10251" max="10251" width="52.28515625" customWidth="1"/>
    <col min="10252" max="10252" width="28.28515625" customWidth="1"/>
    <col min="10489" max="10489" width="13.28515625" customWidth="1"/>
    <col min="10490" max="10490" width="42.85546875" customWidth="1"/>
    <col min="10491" max="10491" width="6" customWidth="1"/>
    <col min="10492" max="10492" width="13.42578125" customWidth="1"/>
    <col min="10493" max="10493" width="6.7109375" customWidth="1"/>
    <col min="10494" max="10494" width="9.85546875" customWidth="1"/>
    <col min="10495" max="10495" width="9" customWidth="1"/>
    <col min="10496" max="10496" width="12.5703125" customWidth="1"/>
    <col min="10497" max="10497" width="20.42578125" customWidth="1"/>
    <col min="10498" max="10498" width="11.85546875" customWidth="1"/>
    <col min="10499" max="10499" width="43.7109375" customWidth="1"/>
    <col min="10500" max="10500" width="38.28515625" customWidth="1"/>
    <col min="10501" max="10501" width="43.5703125" customWidth="1"/>
    <col min="10502" max="10502" width="22.28515625" customWidth="1"/>
    <col min="10503" max="10503" width="14.42578125" customWidth="1"/>
    <col min="10504" max="10504" width="12" customWidth="1"/>
    <col min="10505" max="10505" width="10.28515625" customWidth="1"/>
    <col min="10506" max="10506" width="12" customWidth="1"/>
    <col min="10507" max="10507" width="52.28515625" customWidth="1"/>
    <col min="10508" max="10508" width="28.28515625" customWidth="1"/>
    <col min="10745" max="10745" width="13.28515625" customWidth="1"/>
    <col min="10746" max="10746" width="42.85546875" customWidth="1"/>
    <col min="10747" max="10747" width="6" customWidth="1"/>
    <col min="10748" max="10748" width="13.42578125" customWidth="1"/>
    <col min="10749" max="10749" width="6.7109375" customWidth="1"/>
    <col min="10750" max="10750" width="9.85546875" customWidth="1"/>
    <col min="10751" max="10751" width="9" customWidth="1"/>
    <col min="10752" max="10752" width="12.5703125" customWidth="1"/>
    <col min="10753" max="10753" width="20.42578125" customWidth="1"/>
    <col min="10754" max="10754" width="11.85546875" customWidth="1"/>
    <col min="10755" max="10755" width="43.7109375" customWidth="1"/>
    <col min="10756" max="10756" width="38.28515625" customWidth="1"/>
    <col min="10757" max="10757" width="43.5703125" customWidth="1"/>
    <col min="10758" max="10758" width="22.28515625" customWidth="1"/>
    <col min="10759" max="10759" width="14.42578125" customWidth="1"/>
    <col min="10760" max="10760" width="12" customWidth="1"/>
    <col min="10761" max="10761" width="10.28515625" customWidth="1"/>
    <col min="10762" max="10762" width="12" customWidth="1"/>
    <col min="10763" max="10763" width="52.28515625" customWidth="1"/>
    <col min="10764" max="10764" width="28.28515625" customWidth="1"/>
    <col min="11001" max="11001" width="13.28515625" customWidth="1"/>
    <col min="11002" max="11002" width="42.85546875" customWidth="1"/>
    <col min="11003" max="11003" width="6" customWidth="1"/>
    <col min="11004" max="11004" width="13.42578125" customWidth="1"/>
    <col min="11005" max="11005" width="6.7109375" customWidth="1"/>
    <col min="11006" max="11006" width="9.85546875" customWidth="1"/>
    <col min="11007" max="11007" width="9" customWidth="1"/>
    <col min="11008" max="11008" width="12.5703125" customWidth="1"/>
    <col min="11009" max="11009" width="20.42578125" customWidth="1"/>
    <col min="11010" max="11010" width="11.85546875" customWidth="1"/>
    <col min="11011" max="11011" width="43.7109375" customWidth="1"/>
    <col min="11012" max="11012" width="38.28515625" customWidth="1"/>
    <col min="11013" max="11013" width="43.5703125" customWidth="1"/>
    <col min="11014" max="11014" width="22.28515625" customWidth="1"/>
    <col min="11015" max="11015" width="14.42578125" customWidth="1"/>
    <col min="11016" max="11016" width="12" customWidth="1"/>
    <col min="11017" max="11017" width="10.28515625" customWidth="1"/>
    <col min="11018" max="11018" width="12" customWidth="1"/>
    <col min="11019" max="11019" width="52.28515625" customWidth="1"/>
    <col min="11020" max="11020" width="28.28515625" customWidth="1"/>
    <col min="11257" max="11257" width="13.28515625" customWidth="1"/>
    <col min="11258" max="11258" width="42.85546875" customWidth="1"/>
    <col min="11259" max="11259" width="6" customWidth="1"/>
    <col min="11260" max="11260" width="13.42578125" customWidth="1"/>
    <col min="11261" max="11261" width="6.7109375" customWidth="1"/>
    <col min="11262" max="11262" width="9.85546875" customWidth="1"/>
    <col min="11263" max="11263" width="9" customWidth="1"/>
    <col min="11264" max="11264" width="12.5703125" customWidth="1"/>
    <col min="11265" max="11265" width="20.42578125" customWidth="1"/>
    <col min="11266" max="11266" width="11.85546875" customWidth="1"/>
    <col min="11267" max="11267" width="43.7109375" customWidth="1"/>
    <col min="11268" max="11268" width="38.28515625" customWidth="1"/>
    <col min="11269" max="11269" width="43.5703125" customWidth="1"/>
    <col min="11270" max="11270" width="22.28515625" customWidth="1"/>
    <col min="11271" max="11271" width="14.42578125" customWidth="1"/>
    <col min="11272" max="11272" width="12" customWidth="1"/>
    <col min="11273" max="11273" width="10.28515625" customWidth="1"/>
    <col min="11274" max="11274" width="12" customWidth="1"/>
    <col min="11275" max="11275" width="52.28515625" customWidth="1"/>
    <col min="11276" max="11276" width="28.28515625" customWidth="1"/>
    <col min="11513" max="11513" width="13.28515625" customWidth="1"/>
    <col min="11514" max="11514" width="42.85546875" customWidth="1"/>
    <col min="11515" max="11515" width="6" customWidth="1"/>
    <col min="11516" max="11516" width="13.42578125" customWidth="1"/>
    <col min="11517" max="11517" width="6.7109375" customWidth="1"/>
    <col min="11518" max="11518" width="9.85546875" customWidth="1"/>
    <col min="11519" max="11519" width="9" customWidth="1"/>
    <col min="11520" max="11520" width="12.5703125" customWidth="1"/>
    <col min="11521" max="11521" width="20.42578125" customWidth="1"/>
    <col min="11522" max="11522" width="11.85546875" customWidth="1"/>
    <col min="11523" max="11523" width="43.7109375" customWidth="1"/>
    <col min="11524" max="11524" width="38.28515625" customWidth="1"/>
    <col min="11525" max="11525" width="43.5703125" customWidth="1"/>
    <col min="11526" max="11526" width="22.28515625" customWidth="1"/>
    <col min="11527" max="11527" width="14.42578125" customWidth="1"/>
    <col min="11528" max="11528" width="12" customWidth="1"/>
    <col min="11529" max="11529" width="10.28515625" customWidth="1"/>
    <col min="11530" max="11530" width="12" customWidth="1"/>
    <col min="11531" max="11531" width="52.28515625" customWidth="1"/>
    <col min="11532" max="11532" width="28.28515625" customWidth="1"/>
    <col min="11769" max="11769" width="13.28515625" customWidth="1"/>
    <col min="11770" max="11770" width="42.85546875" customWidth="1"/>
    <col min="11771" max="11771" width="6" customWidth="1"/>
    <col min="11772" max="11772" width="13.42578125" customWidth="1"/>
    <col min="11773" max="11773" width="6.7109375" customWidth="1"/>
    <col min="11774" max="11774" width="9.85546875" customWidth="1"/>
    <col min="11775" max="11775" width="9" customWidth="1"/>
    <col min="11776" max="11776" width="12.5703125" customWidth="1"/>
    <col min="11777" max="11777" width="20.42578125" customWidth="1"/>
    <col min="11778" max="11778" width="11.85546875" customWidth="1"/>
    <col min="11779" max="11779" width="43.7109375" customWidth="1"/>
    <col min="11780" max="11780" width="38.28515625" customWidth="1"/>
    <col min="11781" max="11781" width="43.5703125" customWidth="1"/>
    <col min="11782" max="11782" width="22.28515625" customWidth="1"/>
    <col min="11783" max="11783" width="14.42578125" customWidth="1"/>
    <col min="11784" max="11784" width="12" customWidth="1"/>
    <col min="11785" max="11785" width="10.28515625" customWidth="1"/>
    <col min="11786" max="11786" width="12" customWidth="1"/>
    <col min="11787" max="11787" width="52.28515625" customWidth="1"/>
    <col min="11788" max="11788" width="28.28515625" customWidth="1"/>
    <col min="12025" max="12025" width="13.28515625" customWidth="1"/>
    <col min="12026" max="12026" width="42.85546875" customWidth="1"/>
    <col min="12027" max="12027" width="6" customWidth="1"/>
    <col min="12028" max="12028" width="13.42578125" customWidth="1"/>
    <col min="12029" max="12029" width="6.7109375" customWidth="1"/>
    <col min="12030" max="12030" width="9.85546875" customWidth="1"/>
    <col min="12031" max="12031" width="9" customWidth="1"/>
    <col min="12032" max="12032" width="12.5703125" customWidth="1"/>
    <col min="12033" max="12033" width="20.42578125" customWidth="1"/>
    <col min="12034" max="12034" width="11.85546875" customWidth="1"/>
    <col min="12035" max="12035" width="43.7109375" customWidth="1"/>
    <col min="12036" max="12036" width="38.28515625" customWidth="1"/>
    <col min="12037" max="12037" width="43.5703125" customWidth="1"/>
    <col min="12038" max="12038" width="22.28515625" customWidth="1"/>
    <col min="12039" max="12039" width="14.42578125" customWidth="1"/>
    <col min="12040" max="12040" width="12" customWidth="1"/>
    <col min="12041" max="12041" width="10.28515625" customWidth="1"/>
    <col min="12042" max="12042" width="12" customWidth="1"/>
    <col min="12043" max="12043" width="52.28515625" customWidth="1"/>
    <col min="12044" max="12044" width="28.28515625" customWidth="1"/>
    <col min="12281" max="12281" width="13.28515625" customWidth="1"/>
    <col min="12282" max="12282" width="42.85546875" customWidth="1"/>
    <col min="12283" max="12283" width="6" customWidth="1"/>
    <col min="12284" max="12284" width="13.42578125" customWidth="1"/>
    <col min="12285" max="12285" width="6.7109375" customWidth="1"/>
    <col min="12286" max="12286" width="9.85546875" customWidth="1"/>
    <col min="12287" max="12287" width="9" customWidth="1"/>
    <col min="12288" max="12288" width="12.5703125" customWidth="1"/>
    <col min="12289" max="12289" width="20.42578125" customWidth="1"/>
    <col min="12290" max="12290" width="11.85546875" customWidth="1"/>
    <col min="12291" max="12291" width="43.7109375" customWidth="1"/>
    <col min="12292" max="12292" width="38.28515625" customWidth="1"/>
    <col min="12293" max="12293" width="43.5703125" customWidth="1"/>
    <col min="12294" max="12294" width="22.28515625" customWidth="1"/>
    <col min="12295" max="12295" width="14.42578125" customWidth="1"/>
    <col min="12296" max="12296" width="12" customWidth="1"/>
    <col min="12297" max="12297" width="10.28515625" customWidth="1"/>
    <col min="12298" max="12298" width="12" customWidth="1"/>
    <col min="12299" max="12299" width="52.28515625" customWidth="1"/>
    <col min="12300" max="12300" width="28.28515625" customWidth="1"/>
    <col min="12537" max="12537" width="13.28515625" customWidth="1"/>
    <col min="12538" max="12538" width="42.85546875" customWidth="1"/>
    <col min="12539" max="12539" width="6" customWidth="1"/>
    <col min="12540" max="12540" width="13.42578125" customWidth="1"/>
    <col min="12541" max="12541" width="6.7109375" customWidth="1"/>
    <col min="12542" max="12542" width="9.85546875" customWidth="1"/>
    <col min="12543" max="12543" width="9" customWidth="1"/>
    <col min="12544" max="12544" width="12.5703125" customWidth="1"/>
    <col min="12545" max="12545" width="20.42578125" customWidth="1"/>
    <col min="12546" max="12546" width="11.85546875" customWidth="1"/>
    <col min="12547" max="12547" width="43.7109375" customWidth="1"/>
    <col min="12548" max="12548" width="38.28515625" customWidth="1"/>
    <col min="12549" max="12549" width="43.5703125" customWidth="1"/>
    <col min="12550" max="12550" width="22.28515625" customWidth="1"/>
    <col min="12551" max="12551" width="14.42578125" customWidth="1"/>
    <col min="12552" max="12552" width="12" customWidth="1"/>
    <col min="12553" max="12553" width="10.28515625" customWidth="1"/>
    <col min="12554" max="12554" width="12" customWidth="1"/>
    <col min="12555" max="12555" width="52.28515625" customWidth="1"/>
    <col min="12556" max="12556" width="28.28515625" customWidth="1"/>
    <col min="12793" max="12793" width="13.28515625" customWidth="1"/>
    <col min="12794" max="12794" width="42.85546875" customWidth="1"/>
    <col min="12795" max="12795" width="6" customWidth="1"/>
    <col min="12796" max="12796" width="13.42578125" customWidth="1"/>
    <col min="12797" max="12797" width="6.7109375" customWidth="1"/>
    <col min="12798" max="12798" width="9.85546875" customWidth="1"/>
    <col min="12799" max="12799" width="9" customWidth="1"/>
    <col min="12800" max="12800" width="12.5703125" customWidth="1"/>
    <col min="12801" max="12801" width="20.42578125" customWidth="1"/>
    <col min="12802" max="12802" width="11.85546875" customWidth="1"/>
    <col min="12803" max="12803" width="43.7109375" customWidth="1"/>
    <col min="12804" max="12804" width="38.28515625" customWidth="1"/>
    <col min="12805" max="12805" width="43.5703125" customWidth="1"/>
    <col min="12806" max="12806" width="22.28515625" customWidth="1"/>
    <col min="12807" max="12807" width="14.42578125" customWidth="1"/>
    <col min="12808" max="12808" width="12" customWidth="1"/>
    <col min="12809" max="12809" width="10.28515625" customWidth="1"/>
    <col min="12810" max="12810" width="12" customWidth="1"/>
    <col min="12811" max="12811" width="52.28515625" customWidth="1"/>
    <col min="12812" max="12812" width="28.28515625" customWidth="1"/>
    <col min="13049" max="13049" width="13.28515625" customWidth="1"/>
    <col min="13050" max="13050" width="42.85546875" customWidth="1"/>
    <col min="13051" max="13051" width="6" customWidth="1"/>
    <col min="13052" max="13052" width="13.42578125" customWidth="1"/>
    <col min="13053" max="13053" width="6.7109375" customWidth="1"/>
    <col min="13054" max="13054" width="9.85546875" customWidth="1"/>
    <col min="13055" max="13055" width="9" customWidth="1"/>
    <col min="13056" max="13056" width="12.5703125" customWidth="1"/>
    <col min="13057" max="13057" width="20.42578125" customWidth="1"/>
    <col min="13058" max="13058" width="11.85546875" customWidth="1"/>
    <col min="13059" max="13059" width="43.7109375" customWidth="1"/>
    <col min="13060" max="13060" width="38.28515625" customWidth="1"/>
    <col min="13061" max="13061" width="43.5703125" customWidth="1"/>
    <col min="13062" max="13062" width="22.28515625" customWidth="1"/>
    <col min="13063" max="13063" width="14.42578125" customWidth="1"/>
    <col min="13064" max="13064" width="12" customWidth="1"/>
    <col min="13065" max="13065" width="10.28515625" customWidth="1"/>
    <col min="13066" max="13066" width="12" customWidth="1"/>
    <col min="13067" max="13067" width="52.28515625" customWidth="1"/>
    <col min="13068" max="13068" width="28.28515625" customWidth="1"/>
    <col min="13305" max="13305" width="13.28515625" customWidth="1"/>
    <col min="13306" max="13306" width="42.85546875" customWidth="1"/>
    <col min="13307" max="13307" width="6" customWidth="1"/>
    <col min="13308" max="13308" width="13.42578125" customWidth="1"/>
    <col min="13309" max="13309" width="6.7109375" customWidth="1"/>
    <col min="13310" max="13310" width="9.85546875" customWidth="1"/>
    <col min="13311" max="13311" width="9" customWidth="1"/>
    <col min="13312" max="13312" width="12.5703125" customWidth="1"/>
    <col min="13313" max="13313" width="20.42578125" customWidth="1"/>
    <col min="13314" max="13314" width="11.85546875" customWidth="1"/>
    <col min="13315" max="13315" width="43.7109375" customWidth="1"/>
    <col min="13316" max="13316" width="38.28515625" customWidth="1"/>
    <col min="13317" max="13317" width="43.5703125" customWidth="1"/>
    <col min="13318" max="13318" width="22.28515625" customWidth="1"/>
    <col min="13319" max="13319" width="14.42578125" customWidth="1"/>
    <col min="13320" max="13320" width="12" customWidth="1"/>
    <col min="13321" max="13321" width="10.28515625" customWidth="1"/>
    <col min="13322" max="13322" width="12" customWidth="1"/>
    <col min="13323" max="13323" width="52.28515625" customWidth="1"/>
    <col min="13324" max="13324" width="28.28515625" customWidth="1"/>
    <col min="13561" max="13561" width="13.28515625" customWidth="1"/>
    <col min="13562" max="13562" width="42.85546875" customWidth="1"/>
    <col min="13563" max="13563" width="6" customWidth="1"/>
    <col min="13564" max="13564" width="13.42578125" customWidth="1"/>
    <col min="13565" max="13565" width="6.7109375" customWidth="1"/>
    <col min="13566" max="13566" width="9.85546875" customWidth="1"/>
    <col min="13567" max="13567" width="9" customWidth="1"/>
    <col min="13568" max="13568" width="12.5703125" customWidth="1"/>
    <col min="13569" max="13569" width="20.42578125" customWidth="1"/>
    <col min="13570" max="13570" width="11.85546875" customWidth="1"/>
    <col min="13571" max="13571" width="43.7109375" customWidth="1"/>
    <col min="13572" max="13572" width="38.28515625" customWidth="1"/>
    <col min="13573" max="13573" width="43.5703125" customWidth="1"/>
    <col min="13574" max="13574" width="22.28515625" customWidth="1"/>
    <col min="13575" max="13575" width="14.42578125" customWidth="1"/>
    <col min="13576" max="13576" width="12" customWidth="1"/>
    <col min="13577" max="13577" width="10.28515625" customWidth="1"/>
    <col min="13578" max="13578" width="12" customWidth="1"/>
    <col min="13579" max="13579" width="52.28515625" customWidth="1"/>
    <col min="13580" max="13580" width="28.28515625" customWidth="1"/>
    <col min="13817" max="13817" width="13.28515625" customWidth="1"/>
    <col min="13818" max="13818" width="42.85546875" customWidth="1"/>
    <col min="13819" max="13819" width="6" customWidth="1"/>
    <col min="13820" max="13820" width="13.42578125" customWidth="1"/>
    <col min="13821" max="13821" width="6.7109375" customWidth="1"/>
    <col min="13822" max="13822" width="9.85546875" customWidth="1"/>
    <col min="13823" max="13823" width="9" customWidth="1"/>
    <col min="13824" max="13824" width="12.5703125" customWidth="1"/>
    <col min="13825" max="13825" width="20.42578125" customWidth="1"/>
    <col min="13826" max="13826" width="11.85546875" customWidth="1"/>
    <col min="13827" max="13827" width="43.7109375" customWidth="1"/>
    <col min="13828" max="13828" width="38.28515625" customWidth="1"/>
    <col min="13829" max="13829" width="43.5703125" customWidth="1"/>
    <col min="13830" max="13830" width="22.28515625" customWidth="1"/>
    <col min="13831" max="13831" width="14.42578125" customWidth="1"/>
    <col min="13832" max="13832" width="12" customWidth="1"/>
    <col min="13833" max="13833" width="10.28515625" customWidth="1"/>
    <col min="13834" max="13834" width="12" customWidth="1"/>
    <col min="13835" max="13835" width="52.28515625" customWidth="1"/>
    <col min="13836" max="13836" width="28.28515625" customWidth="1"/>
    <col min="14073" max="14073" width="13.28515625" customWidth="1"/>
    <col min="14074" max="14074" width="42.85546875" customWidth="1"/>
    <col min="14075" max="14075" width="6" customWidth="1"/>
    <col min="14076" max="14076" width="13.42578125" customWidth="1"/>
    <col min="14077" max="14077" width="6.7109375" customWidth="1"/>
    <col min="14078" max="14078" width="9.85546875" customWidth="1"/>
    <col min="14079" max="14079" width="9" customWidth="1"/>
    <col min="14080" max="14080" width="12.5703125" customWidth="1"/>
    <col min="14081" max="14081" width="20.42578125" customWidth="1"/>
    <col min="14082" max="14082" width="11.85546875" customWidth="1"/>
    <col min="14083" max="14083" width="43.7109375" customWidth="1"/>
    <col min="14084" max="14084" width="38.28515625" customWidth="1"/>
    <col min="14085" max="14085" width="43.5703125" customWidth="1"/>
    <col min="14086" max="14086" width="22.28515625" customWidth="1"/>
    <col min="14087" max="14087" width="14.42578125" customWidth="1"/>
    <col min="14088" max="14088" width="12" customWidth="1"/>
    <col min="14089" max="14089" width="10.28515625" customWidth="1"/>
    <col min="14090" max="14090" width="12" customWidth="1"/>
    <col min="14091" max="14091" width="52.28515625" customWidth="1"/>
    <col min="14092" max="14092" width="28.28515625" customWidth="1"/>
    <col min="14329" max="14329" width="13.28515625" customWidth="1"/>
    <col min="14330" max="14330" width="42.85546875" customWidth="1"/>
    <col min="14331" max="14331" width="6" customWidth="1"/>
    <col min="14332" max="14332" width="13.42578125" customWidth="1"/>
    <col min="14333" max="14333" width="6.7109375" customWidth="1"/>
    <col min="14334" max="14334" width="9.85546875" customWidth="1"/>
    <col min="14335" max="14335" width="9" customWidth="1"/>
    <col min="14336" max="14336" width="12.5703125" customWidth="1"/>
    <col min="14337" max="14337" width="20.42578125" customWidth="1"/>
    <col min="14338" max="14338" width="11.85546875" customWidth="1"/>
    <col min="14339" max="14339" width="43.7109375" customWidth="1"/>
    <col min="14340" max="14340" width="38.28515625" customWidth="1"/>
    <col min="14341" max="14341" width="43.5703125" customWidth="1"/>
    <col min="14342" max="14342" width="22.28515625" customWidth="1"/>
    <col min="14343" max="14343" width="14.42578125" customWidth="1"/>
    <col min="14344" max="14344" width="12" customWidth="1"/>
    <col min="14345" max="14345" width="10.28515625" customWidth="1"/>
    <col min="14346" max="14346" width="12" customWidth="1"/>
    <col min="14347" max="14347" width="52.28515625" customWidth="1"/>
    <col min="14348" max="14348" width="28.28515625" customWidth="1"/>
    <col min="14585" max="14585" width="13.28515625" customWidth="1"/>
    <col min="14586" max="14586" width="42.85546875" customWidth="1"/>
    <col min="14587" max="14587" width="6" customWidth="1"/>
    <col min="14588" max="14588" width="13.42578125" customWidth="1"/>
    <col min="14589" max="14589" width="6.7109375" customWidth="1"/>
    <col min="14590" max="14590" width="9.85546875" customWidth="1"/>
    <col min="14591" max="14591" width="9" customWidth="1"/>
    <col min="14592" max="14592" width="12.5703125" customWidth="1"/>
    <col min="14593" max="14593" width="20.42578125" customWidth="1"/>
    <col min="14594" max="14594" width="11.85546875" customWidth="1"/>
    <col min="14595" max="14595" width="43.7109375" customWidth="1"/>
    <col min="14596" max="14596" width="38.28515625" customWidth="1"/>
    <col min="14597" max="14597" width="43.5703125" customWidth="1"/>
    <col min="14598" max="14598" width="22.28515625" customWidth="1"/>
    <col min="14599" max="14599" width="14.42578125" customWidth="1"/>
    <col min="14600" max="14600" width="12" customWidth="1"/>
    <col min="14601" max="14601" width="10.28515625" customWidth="1"/>
    <col min="14602" max="14602" width="12" customWidth="1"/>
    <col min="14603" max="14603" width="52.28515625" customWidth="1"/>
    <col min="14604" max="14604" width="28.28515625" customWidth="1"/>
    <col min="14841" max="14841" width="13.28515625" customWidth="1"/>
    <col min="14842" max="14842" width="42.85546875" customWidth="1"/>
    <col min="14843" max="14843" width="6" customWidth="1"/>
    <col min="14844" max="14844" width="13.42578125" customWidth="1"/>
    <col min="14845" max="14845" width="6.7109375" customWidth="1"/>
    <col min="14846" max="14846" width="9.85546875" customWidth="1"/>
    <col min="14847" max="14847" width="9" customWidth="1"/>
    <col min="14848" max="14848" width="12.5703125" customWidth="1"/>
    <col min="14849" max="14849" width="20.42578125" customWidth="1"/>
    <col min="14850" max="14850" width="11.85546875" customWidth="1"/>
    <col min="14851" max="14851" width="43.7109375" customWidth="1"/>
    <col min="14852" max="14852" width="38.28515625" customWidth="1"/>
    <col min="14853" max="14853" width="43.5703125" customWidth="1"/>
    <col min="14854" max="14854" width="22.28515625" customWidth="1"/>
    <col min="14855" max="14855" width="14.42578125" customWidth="1"/>
    <col min="14856" max="14856" width="12" customWidth="1"/>
    <col min="14857" max="14857" width="10.28515625" customWidth="1"/>
    <col min="14858" max="14858" width="12" customWidth="1"/>
    <col min="14859" max="14859" width="52.28515625" customWidth="1"/>
    <col min="14860" max="14860" width="28.28515625" customWidth="1"/>
    <col min="15097" max="15097" width="13.28515625" customWidth="1"/>
    <col min="15098" max="15098" width="42.85546875" customWidth="1"/>
    <col min="15099" max="15099" width="6" customWidth="1"/>
    <col min="15100" max="15100" width="13.42578125" customWidth="1"/>
    <col min="15101" max="15101" width="6.7109375" customWidth="1"/>
    <col min="15102" max="15102" width="9.85546875" customWidth="1"/>
    <col min="15103" max="15103" width="9" customWidth="1"/>
    <col min="15104" max="15104" width="12.5703125" customWidth="1"/>
    <col min="15105" max="15105" width="20.42578125" customWidth="1"/>
    <col min="15106" max="15106" width="11.85546875" customWidth="1"/>
    <col min="15107" max="15107" width="43.7109375" customWidth="1"/>
    <col min="15108" max="15108" width="38.28515625" customWidth="1"/>
    <col min="15109" max="15109" width="43.5703125" customWidth="1"/>
    <col min="15110" max="15110" width="22.28515625" customWidth="1"/>
    <col min="15111" max="15111" width="14.42578125" customWidth="1"/>
    <col min="15112" max="15112" width="12" customWidth="1"/>
    <col min="15113" max="15113" width="10.28515625" customWidth="1"/>
    <col min="15114" max="15114" width="12" customWidth="1"/>
    <col min="15115" max="15115" width="52.28515625" customWidth="1"/>
    <col min="15116" max="15116" width="28.28515625" customWidth="1"/>
    <col min="15353" max="15353" width="13.28515625" customWidth="1"/>
    <col min="15354" max="15354" width="42.85546875" customWidth="1"/>
    <col min="15355" max="15355" width="6" customWidth="1"/>
    <col min="15356" max="15356" width="13.42578125" customWidth="1"/>
    <col min="15357" max="15357" width="6.7109375" customWidth="1"/>
    <col min="15358" max="15358" width="9.85546875" customWidth="1"/>
    <col min="15359" max="15359" width="9" customWidth="1"/>
    <col min="15360" max="15360" width="12.5703125" customWidth="1"/>
    <col min="15361" max="15361" width="20.42578125" customWidth="1"/>
    <col min="15362" max="15362" width="11.85546875" customWidth="1"/>
    <col min="15363" max="15363" width="43.7109375" customWidth="1"/>
    <col min="15364" max="15364" width="38.28515625" customWidth="1"/>
    <col min="15365" max="15365" width="43.5703125" customWidth="1"/>
    <col min="15366" max="15366" width="22.28515625" customWidth="1"/>
    <col min="15367" max="15367" width="14.42578125" customWidth="1"/>
    <col min="15368" max="15368" width="12" customWidth="1"/>
    <col min="15369" max="15369" width="10.28515625" customWidth="1"/>
    <col min="15370" max="15370" width="12" customWidth="1"/>
    <col min="15371" max="15371" width="52.28515625" customWidth="1"/>
    <col min="15372" max="15372" width="28.28515625" customWidth="1"/>
    <col min="15609" max="15609" width="13.28515625" customWidth="1"/>
    <col min="15610" max="15610" width="42.85546875" customWidth="1"/>
    <col min="15611" max="15611" width="6" customWidth="1"/>
    <col min="15612" max="15612" width="13.42578125" customWidth="1"/>
    <col min="15613" max="15613" width="6.7109375" customWidth="1"/>
    <col min="15614" max="15614" width="9.85546875" customWidth="1"/>
    <col min="15615" max="15615" width="9" customWidth="1"/>
    <col min="15616" max="15616" width="12.5703125" customWidth="1"/>
    <col min="15617" max="15617" width="20.42578125" customWidth="1"/>
    <col min="15618" max="15618" width="11.85546875" customWidth="1"/>
    <col min="15619" max="15619" width="43.7109375" customWidth="1"/>
    <col min="15620" max="15620" width="38.28515625" customWidth="1"/>
    <col min="15621" max="15621" width="43.5703125" customWidth="1"/>
    <col min="15622" max="15622" width="22.28515625" customWidth="1"/>
    <col min="15623" max="15623" width="14.42578125" customWidth="1"/>
    <col min="15624" max="15624" width="12" customWidth="1"/>
    <col min="15625" max="15625" width="10.28515625" customWidth="1"/>
    <col min="15626" max="15626" width="12" customWidth="1"/>
    <col min="15627" max="15627" width="52.28515625" customWidth="1"/>
    <col min="15628" max="15628" width="28.28515625" customWidth="1"/>
    <col min="15865" max="15865" width="13.28515625" customWidth="1"/>
    <col min="15866" max="15866" width="42.85546875" customWidth="1"/>
    <col min="15867" max="15867" width="6" customWidth="1"/>
    <col min="15868" max="15868" width="13.42578125" customWidth="1"/>
    <col min="15869" max="15869" width="6.7109375" customWidth="1"/>
    <col min="15870" max="15870" width="9.85546875" customWidth="1"/>
    <col min="15871" max="15871" width="9" customWidth="1"/>
    <col min="15872" max="15872" width="12.5703125" customWidth="1"/>
    <col min="15873" max="15873" width="20.42578125" customWidth="1"/>
    <col min="15874" max="15874" width="11.85546875" customWidth="1"/>
    <col min="15875" max="15875" width="43.7109375" customWidth="1"/>
    <col min="15876" max="15876" width="38.28515625" customWidth="1"/>
    <col min="15877" max="15877" width="43.5703125" customWidth="1"/>
    <col min="15878" max="15878" width="22.28515625" customWidth="1"/>
    <col min="15879" max="15879" width="14.42578125" customWidth="1"/>
    <col min="15880" max="15880" width="12" customWidth="1"/>
    <col min="15881" max="15881" width="10.28515625" customWidth="1"/>
    <col min="15882" max="15882" width="12" customWidth="1"/>
    <col min="15883" max="15883" width="52.28515625" customWidth="1"/>
    <col min="15884" max="15884" width="28.28515625" customWidth="1"/>
    <col min="16121" max="16121" width="13.28515625" customWidth="1"/>
    <col min="16122" max="16122" width="42.85546875" customWidth="1"/>
    <col min="16123" max="16123" width="6" customWidth="1"/>
    <col min="16124" max="16124" width="13.42578125" customWidth="1"/>
    <col min="16125" max="16125" width="6.7109375" customWidth="1"/>
    <col min="16126" max="16126" width="9.85546875" customWidth="1"/>
    <col min="16127" max="16127" width="9" customWidth="1"/>
    <col min="16128" max="16128" width="12.5703125" customWidth="1"/>
    <col min="16129" max="16129" width="20.42578125" customWidth="1"/>
    <col min="16130" max="16130" width="11.85546875" customWidth="1"/>
    <col min="16131" max="16131" width="43.7109375" customWidth="1"/>
    <col min="16132" max="16132" width="38.28515625" customWidth="1"/>
    <col min="16133" max="16133" width="43.5703125" customWidth="1"/>
    <col min="16134" max="16134" width="22.28515625" customWidth="1"/>
    <col min="16135" max="16135" width="14.42578125" customWidth="1"/>
    <col min="16136" max="16136" width="12" customWidth="1"/>
    <col min="16137" max="16137" width="10.28515625" customWidth="1"/>
    <col min="16138" max="16138" width="12" customWidth="1"/>
    <col min="16139" max="16139" width="52.28515625" customWidth="1"/>
    <col min="16140" max="16140" width="28.28515625" customWidth="1"/>
  </cols>
  <sheetData>
    <row r="3" spans="1:12" s="8" customFormat="1" x14ac:dyDescent="0.25">
      <c r="A3" s="7"/>
      <c r="B3" s="7"/>
      <c r="C3" s="21"/>
      <c r="D3" s="7"/>
      <c r="E3" s="7"/>
      <c r="F3" s="7"/>
      <c r="G3" s="7"/>
      <c r="H3" s="7"/>
      <c r="I3" s="7"/>
      <c r="J3" s="7"/>
      <c r="K3" s="7"/>
      <c r="L3" s="7"/>
    </row>
    <row r="4" spans="1:12" s="8" customFormat="1" ht="26.25" x14ac:dyDescent="0.25">
      <c r="A4" s="7" t="s">
        <v>23</v>
      </c>
      <c r="B4" s="7" t="s">
        <v>24</v>
      </c>
      <c r="C4" s="7" t="s">
        <v>25</v>
      </c>
      <c r="D4" s="7" t="s">
        <v>167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19" t="s">
        <v>168</v>
      </c>
      <c r="K4" s="7" t="s">
        <v>4</v>
      </c>
      <c r="L4" s="7" t="s">
        <v>715</v>
      </c>
    </row>
    <row r="5" spans="1:12" s="26" customFormat="1" ht="12.75" x14ac:dyDescent="0.2">
      <c r="A5" s="17" t="s">
        <v>962</v>
      </c>
      <c r="B5" s="18" t="s">
        <v>963</v>
      </c>
      <c r="C5" s="17" t="s">
        <v>964</v>
      </c>
      <c r="D5" s="17" t="s">
        <v>1218</v>
      </c>
      <c r="E5" s="18" t="s">
        <v>1177</v>
      </c>
      <c r="F5" s="18" t="s">
        <v>63</v>
      </c>
      <c r="G5" s="22" t="s">
        <v>886</v>
      </c>
      <c r="H5" s="22"/>
      <c r="I5" s="22" t="s">
        <v>32</v>
      </c>
      <c r="J5" s="24" t="s">
        <v>850</v>
      </c>
      <c r="K5" s="25" t="s">
        <v>888</v>
      </c>
      <c r="L5" s="25" t="s">
        <v>888</v>
      </c>
    </row>
    <row r="6" spans="1:12" s="26" customFormat="1" ht="12.75" x14ac:dyDescent="0.2">
      <c r="A6" s="17" t="s">
        <v>169</v>
      </c>
      <c r="B6" s="18" t="s">
        <v>170</v>
      </c>
      <c r="C6" s="32" t="s">
        <v>171</v>
      </c>
      <c r="D6" s="17" t="s">
        <v>1219</v>
      </c>
      <c r="E6" s="18" t="s">
        <v>1178</v>
      </c>
      <c r="F6" s="18" t="s">
        <v>1179</v>
      </c>
      <c r="G6" s="22" t="s">
        <v>134</v>
      </c>
      <c r="H6" s="22"/>
      <c r="I6" s="23" t="s">
        <v>35</v>
      </c>
      <c r="J6" s="17">
        <v>39203</v>
      </c>
      <c r="K6" s="25" t="s">
        <v>111</v>
      </c>
      <c r="L6" s="25" t="s">
        <v>111</v>
      </c>
    </row>
    <row r="7" spans="1:12" s="26" customFormat="1" ht="12.75" x14ac:dyDescent="0.2">
      <c r="A7" s="17" t="s">
        <v>1111</v>
      </c>
      <c r="B7" s="18" t="s">
        <v>1112</v>
      </c>
      <c r="C7" s="17">
        <v>509170</v>
      </c>
      <c r="D7" s="17" t="s">
        <v>1219</v>
      </c>
      <c r="E7" s="18" t="s">
        <v>1180</v>
      </c>
      <c r="F7" s="18" t="s">
        <v>69</v>
      </c>
      <c r="G7" s="22" t="s">
        <v>34</v>
      </c>
      <c r="H7" s="22"/>
      <c r="I7" s="23" t="s">
        <v>32</v>
      </c>
      <c r="J7" s="24" t="s">
        <v>1224</v>
      </c>
      <c r="K7" s="25" t="s">
        <v>96</v>
      </c>
      <c r="L7" s="25" t="s">
        <v>96</v>
      </c>
    </row>
    <row r="8" spans="1:12" s="26" customFormat="1" ht="12.75" x14ac:dyDescent="0.2">
      <c r="A8" s="17" t="s">
        <v>696</v>
      </c>
      <c r="B8" s="29" t="s">
        <v>1113</v>
      </c>
      <c r="C8" s="32">
        <v>509161</v>
      </c>
      <c r="D8" s="17" t="s">
        <v>1219</v>
      </c>
      <c r="E8" s="18" t="s">
        <v>1180</v>
      </c>
      <c r="F8" s="18" t="s">
        <v>69</v>
      </c>
      <c r="G8" s="22" t="s">
        <v>34</v>
      </c>
      <c r="H8" s="22"/>
      <c r="I8" s="23" t="s">
        <v>35</v>
      </c>
      <c r="J8" s="17" t="s">
        <v>697</v>
      </c>
      <c r="K8" s="25" t="s">
        <v>96</v>
      </c>
      <c r="L8" s="25" t="s">
        <v>96</v>
      </c>
    </row>
    <row r="9" spans="1:12" s="26" customFormat="1" ht="12.75" x14ac:dyDescent="0.2">
      <c r="A9" s="17" t="s">
        <v>172</v>
      </c>
      <c r="B9" s="18" t="s">
        <v>617</v>
      </c>
      <c r="C9" s="17">
        <v>509172</v>
      </c>
      <c r="D9" s="17" t="s">
        <v>1218</v>
      </c>
      <c r="E9" s="16" t="s">
        <v>1181</v>
      </c>
      <c r="F9" s="18" t="s">
        <v>150</v>
      </c>
      <c r="G9" s="22" t="s">
        <v>123</v>
      </c>
      <c r="H9" s="22"/>
      <c r="I9" s="23" t="s">
        <v>35</v>
      </c>
      <c r="J9" s="24" t="s">
        <v>733</v>
      </c>
      <c r="K9" s="22" t="s">
        <v>117</v>
      </c>
      <c r="L9" s="25" t="s">
        <v>720</v>
      </c>
    </row>
    <row r="10" spans="1:12" s="26" customFormat="1" ht="12.75" x14ac:dyDescent="0.2">
      <c r="A10" s="17" t="s">
        <v>928</v>
      </c>
      <c r="B10" s="18" t="s">
        <v>929</v>
      </c>
      <c r="C10" s="17" t="s">
        <v>930</v>
      </c>
      <c r="D10" s="17" t="s">
        <v>1218</v>
      </c>
      <c r="E10" s="18" t="s">
        <v>1182</v>
      </c>
      <c r="F10" s="18" t="s">
        <v>69</v>
      </c>
      <c r="G10" s="22" t="s">
        <v>60</v>
      </c>
      <c r="H10" s="22"/>
      <c r="I10" s="22" t="s">
        <v>32</v>
      </c>
      <c r="J10" s="24">
        <v>43267</v>
      </c>
      <c r="K10" s="22" t="s">
        <v>61</v>
      </c>
      <c r="L10" s="25" t="s">
        <v>61</v>
      </c>
    </row>
    <row r="11" spans="1:12" s="26" customFormat="1" ht="12.75" x14ac:dyDescent="0.2">
      <c r="A11" s="17" t="s">
        <v>173</v>
      </c>
      <c r="B11" s="18" t="s">
        <v>174</v>
      </c>
      <c r="C11" s="32">
        <v>509174</v>
      </c>
      <c r="D11" s="17" t="s">
        <v>1218</v>
      </c>
      <c r="E11" s="29" t="s">
        <v>1183</v>
      </c>
      <c r="F11" s="18" t="s">
        <v>63</v>
      </c>
      <c r="G11" s="22" t="s">
        <v>140</v>
      </c>
      <c r="H11" s="23"/>
      <c r="I11" s="23" t="s">
        <v>35</v>
      </c>
      <c r="J11" s="17" t="s">
        <v>175</v>
      </c>
      <c r="K11" s="28" t="s">
        <v>106</v>
      </c>
      <c r="L11" s="25" t="s">
        <v>725</v>
      </c>
    </row>
    <row r="12" spans="1:12" s="26" customFormat="1" ht="12.75" x14ac:dyDescent="0.2">
      <c r="A12" s="17" t="s">
        <v>176</v>
      </c>
      <c r="B12" s="18" t="s">
        <v>177</v>
      </c>
      <c r="C12" s="32">
        <v>509175</v>
      </c>
      <c r="D12" s="17" t="s">
        <v>1219</v>
      </c>
      <c r="E12" s="18" t="s">
        <v>1178</v>
      </c>
      <c r="F12" s="18" t="s">
        <v>1179</v>
      </c>
      <c r="G12" s="22" t="s">
        <v>50</v>
      </c>
      <c r="H12" s="22"/>
      <c r="I12" s="22" t="s">
        <v>35</v>
      </c>
      <c r="J12" s="24">
        <v>41153</v>
      </c>
      <c r="K12" s="22" t="s">
        <v>97</v>
      </c>
      <c r="L12" s="25" t="s">
        <v>97</v>
      </c>
    </row>
    <row r="13" spans="1:12" s="26" customFormat="1" ht="12.75" x14ac:dyDescent="0.2">
      <c r="A13" s="17" t="s">
        <v>178</v>
      </c>
      <c r="B13" s="18" t="s">
        <v>179</v>
      </c>
      <c r="C13" s="32">
        <v>509176</v>
      </c>
      <c r="D13" s="17" t="s">
        <v>1218</v>
      </c>
      <c r="E13" s="18" t="s">
        <v>1184</v>
      </c>
      <c r="F13" s="18" t="s">
        <v>62</v>
      </c>
      <c r="G13" s="22" t="s">
        <v>51</v>
      </c>
      <c r="H13" s="22"/>
      <c r="I13" s="23" t="s">
        <v>35</v>
      </c>
      <c r="J13" s="17" t="s">
        <v>734</v>
      </c>
      <c r="K13" s="25" t="s">
        <v>114</v>
      </c>
      <c r="L13" s="25" t="s">
        <v>145</v>
      </c>
    </row>
    <row r="14" spans="1:12" s="26" customFormat="1" ht="12.75" x14ac:dyDescent="0.2">
      <c r="A14" s="17" t="s">
        <v>1114</v>
      </c>
      <c r="B14" s="29" t="s">
        <v>1115</v>
      </c>
      <c r="C14" s="32" t="s">
        <v>1011</v>
      </c>
      <c r="D14" s="17" t="s">
        <v>1219</v>
      </c>
      <c r="E14" s="18" t="s">
        <v>1178</v>
      </c>
      <c r="F14" s="18" t="s">
        <v>1179</v>
      </c>
      <c r="G14" s="22" t="s">
        <v>886</v>
      </c>
      <c r="H14" s="22"/>
      <c r="I14" s="22" t="s">
        <v>32</v>
      </c>
      <c r="J14" s="24" t="s">
        <v>1225</v>
      </c>
      <c r="K14" s="25" t="s">
        <v>888</v>
      </c>
      <c r="L14" s="25" t="s">
        <v>888</v>
      </c>
    </row>
    <row r="15" spans="1:12" s="26" customFormat="1" ht="12.75" x14ac:dyDescent="0.2">
      <c r="A15" s="17" t="s">
        <v>883</v>
      </c>
      <c r="B15" s="18" t="s">
        <v>884</v>
      </c>
      <c r="C15" s="32" t="s">
        <v>885</v>
      </c>
      <c r="D15" s="17" t="s">
        <v>1218</v>
      </c>
      <c r="E15" s="18" t="s">
        <v>1183</v>
      </c>
      <c r="F15" s="18" t="s">
        <v>67</v>
      </c>
      <c r="G15" s="22" t="s">
        <v>886</v>
      </c>
      <c r="H15" s="22"/>
      <c r="I15" s="23" t="s">
        <v>32</v>
      </c>
      <c r="J15" s="17" t="s">
        <v>887</v>
      </c>
      <c r="K15" s="25" t="s">
        <v>888</v>
      </c>
      <c r="L15" s="25" t="s">
        <v>888</v>
      </c>
    </row>
    <row r="16" spans="1:12" s="26" customFormat="1" ht="12.75" x14ac:dyDescent="0.2">
      <c r="A16" s="17" t="s">
        <v>180</v>
      </c>
      <c r="B16" s="18" t="s">
        <v>181</v>
      </c>
      <c r="C16" s="17" t="s">
        <v>489</v>
      </c>
      <c r="D16" s="17" t="s">
        <v>1218</v>
      </c>
      <c r="E16" s="18" t="s">
        <v>1185</v>
      </c>
      <c r="F16" s="18" t="s">
        <v>150</v>
      </c>
      <c r="G16" s="22" t="s">
        <v>123</v>
      </c>
      <c r="H16" s="22" t="s">
        <v>490</v>
      </c>
      <c r="I16" s="23" t="s">
        <v>35</v>
      </c>
      <c r="J16" s="17" t="s">
        <v>182</v>
      </c>
      <c r="K16" s="25" t="s">
        <v>117</v>
      </c>
      <c r="L16" s="25" t="s">
        <v>719</v>
      </c>
    </row>
    <row r="17" spans="1:12" s="26" customFormat="1" ht="12.75" x14ac:dyDescent="0.2">
      <c r="A17" s="17" t="s">
        <v>572</v>
      </c>
      <c r="B17" s="18" t="s">
        <v>573</v>
      </c>
      <c r="C17" s="32">
        <v>500004</v>
      </c>
      <c r="D17" s="17" t="s">
        <v>1218</v>
      </c>
      <c r="E17" s="16" t="s">
        <v>1182</v>
      </c>
      <c r="F17" s="18" t="s">
        <v>63</v>
      </c>
      <c r="G17" s="22" t="s">
        <v>41</v>
      </c>
      <c r="H17" s="22" t="s">
        <v>42</v>
      </c>
      <c r="I17" s="23" t="s">
        <v>35</v>
      </c>
      <c r="J17" s="17" t="s">
        <v>574</v>
      </c>
      <c r="K17" s="25" t="s">
        <v>97</v>
      </c>
      <c r="L17" s="25" t="s">
        <v>97</v>
      </c>
    </row>
    <row r="18" spans="1:12" s="26" customFormat="1" ht="12.75" x14ac:dyDescent="0.2">
      <c r="A18" s="17" t="s">
        <v>1075</v>
      </c>
      <c r="B18" s="18" t="s">
        <v>1076</v>
      </c>
      <c r="C18" s="17">
        <v>509258</v>
      </c>
      <c r="D18" s="17" t="s">
        <v>1218</v>
      </c>
      <c r="E18" s="18" t="s">
        <v>1183</v>
      </c>
      <c r="F18" s="18" t="s">
        <v>1077</v>
      </c>
      <c r="G18" s="22" t="s">
        <v>77</v>
      </c>
      <c r="H18" s="22"/>
      <c r="I18" s="23" t="s">
        <v>35</v>
      </c>
      <c r="J18" s="24" t="s">
        <v>1078</v>
      </c>
      <c r="K18" s="25" t="s">
        <v>342</v>
      </c>
      <c r="L18" s="25" t="s">
        <v>100</v>
      </c>
    </row>
    <row r="19" spans="1:12" s="26" customFormat="1" ht="12.75" x14ac:dyDescent="0.2">
      <c r="A19" s="17" t="s">
        <v>81</v>
      </c>
      <c r="B19" s="18" t="s">
        <v>82</v>
      </c>
      <c r="C19" s="17" t="s">
        <v>183</v>
      </c>
      <c r="D19" s="17" t="s">
        <v>1218</v>
      </c>
      <c r="E19" s="18" t="s">
        <v>1182</v>
      </c>
      <c r="F19" s="18" t="s">
        <v>63</v>
      </c>
      <c r="G19" s="22" t="s">
        <v>144</v>
      </c>
      <c r="H19" s="22"/>
      <c r="I19" s="23" t="s">
        <v>35</v>
      </c>
      <c r="J19" s="24">
        <v>40345</v>
      </c>
      <c r="K19" s="25" t="s">
        <v>13</v>
      </c>
      <c r="L19" s="25" t="s">
        <v>13</v>
      </c>
    </row>
    <row r="20" spans="1:12" s="26" customFormat="1" ht="12.75" x14ac:dyDescent="0.2">
      <c r="A20" s="17" t="s">
        <v>147</v>
      </c>
      <c r="B20" s="18" t="s">
        <v>148</v>
      </c>
      <c r="C20" s="17" t="s">
        <v>271</v>
      </c>
      <c r="D20" s="17" t="s">
        <v>1218</v>
      </c>
      <c r="E20" s="18" t="s">
        <v>1183</v>
      </c>
      <c r="F20" s="18" t="s">
        <v>67</v>
      </c>
      <c r="G20" s="22" t="s">
        <v>146</v>
      </c>
      <c r="H20" s="22"/>
      <c r="I20" s="23" t="s">
        <v>58</v>
      </c>
      <c r="J20" s="24">
        <v>40924</v>
      </c>
      <c r="K20" s="25" t="s">
        <v>108</v>
      </c>
      <c r="L20" s="25" t="s">
        <v>108</v>
      </c>
    </row>
    <row r="21" spans="1:12" s="26" customFormat="1" ht="12.75" x14ac:dyDescent="0.2">
      <c r="A21" s="17" t="s">
        <v>184</v>
      </c>
      <c r="B21" s="18" t="s">
        <v>185</v>
      </c>
      <c r="C21" s="32" t="s">
        <v>186</v>
      </c>
      <c r="D21" s="17" t="s">
        <v>1218</v>
      </c>
      <c r="E21" s="29" t="s">
        <v>1183</v>
      </c>
      <c r="F21" s="18" t="s">
        <v>69</v>
      </c>
      <c r="G21" s="22" t="s">
        <v>50</v>
      </c>
      <c r="H21" s="22"/>
      <c r="I21" s="22" t="s">
        <v>35</v>
      </c>
      <c r="J21" s="24">
        <v>40042</v>
      </c>
      <c r="K21" s="25" t="s">
        <v>97</v>
      </c>
      <c r="L21" s="25" t="s">
        <v>97</v>
      </c>
    </row>
    <row r="22" spans="1:12" s="26" customFormat="1" ht="12.75" x14ac:dyDescent="0.2">
      <c r="A22" s="17" t="s">
        <v>700</v>
      </c>
      <c r="B22" s="29" t="s">
        <v>701</v>
      </c>
      <c r="C22" s="32" t="s">
        <v>1064</v>
      </c>
      <c r="D22" s="17" t="s">
        <v>1218</v>
      </c>
      <c r="E22" s="18" t="s">
        <v>1186</v>
      </c>
      <c r="F22" s="18" t="s">
        <v>69</v>
      </c>
      <c r="G22" s="22" t="s">
        <v>34</v>
      </c>
      <c r="H22" s="22"/>
      <c r="I22" s="22" t="s">
        <v>35</v>
      </c>
      <c r="J22" s="24">
        <v>41869</v>
      </c>
      <c r="K22" s="25" t="s">
        <v>96</v>
      </c>
      <c r="L22" s="25" t="s">
        <v>96</v>
      </c>
    </row>
    <row r="23" spans="1:12" s="26" customFormat="1" ht="12.75" x14ac:dyDescent="0.2">
      <c r="A23" s="17" t="s">
        <v>645</v>
      </c>
      <c r="B23" s="18" t="s">
        <v>646</v>
      </c>
      <c r="C23" s="32">
        <v>509110</v>
      </c>
      <c r="D23" s="17" t="s">
        <v>1218</v>
      </c>
      <c r="E23" s="18" t="s">
        <v>1186</v>
      </c>
      <c r="F23" s="18" t="s">
        <v>63</v>
      </c>
      <c r="G23" s="22" t="s">
        <v>41</v>
      </c>
      <c r="H23" s="22" t="s">
        <v>42</v>
      </c>
      <c r="I23" s="22" t="s">
        <v>32</v>
      </c>
      <c r="J23" s="24">
        <v>41563</v>
      </c>
      <c r="K23" s="22" t="s">
        <v>342</v>
      </c>
      <c r="L23" s="25" t="s">
        <v>11</v>
      </c>
    </row>
    <row r="24" spans="1:12" s="26" customFormat="1" ht="12.75" x14ac:dyDescent="0.2">
      <c r="A24" s="17" t="s">
        <v>582</v>
      </c>
      <c r="B24" s="18" t="s">
        <v>583</v>
      </c>
      <c r="C24" s="17" t="s">
        <v>66</v>
      </c>
      <c r="D24" s="17" t="s">
        <v>1220</v>
      </c>
      <c r="E24" s="18" t="s">
        <v>1187</v>
      </c>
      <c r="F24" s="18" t="s">
        <v>59</v>
      </c>
      <c r="G24" s="22" t="s">
        <v>41</v>
      </c>
      <c r="H24" s="22" t="s">
        <v>42</v>
      </c>
      <c r="I24" s="23" t="s">
        <v>32</v>
      </c>
      <c r="J24" s="24">
        <v>41869</v>
      </c>
      <c r="K24" s="25" t="s">
        <v>342</v>
      </c>
      <c r="L24" s="25" t="s">
        <v>11</v>
      </c>
    </row>
    <row r="25" spans="1:12" s="26" customFormat="1" ht="12.75" x14ac:dyDescent="0.2">
      <c r="A25" s="17" t="s">
        <v>702</v>
      </c>
      <c r="B25" s="16" t="s">
        <v>703</v>
      </c>
      <c r="C25" s="32">
        <v>509113</v>
      </c>
      <c r="D25" s="17" t="s">
        <v>1219</v>
      </c>
      <c r="E25" s="29" t="s">
        <v>1180</v>
      </c>
      <c r="F25" s="18" t="s">
        <v>104</v>
      </c>
      <c r="G25" s="22" t="s">
        <v>34</v>
      </c>
      <c r="H25" s="22"/>
      <c r="I25" s="23" t="s">
        <v>35</v>
      </c>
      <c r="J25" s="17">
        <v>41610</v>
      </c>
      <c r="K25" s="22" t="s">
        <v>96</v>
      </c>
      <c r="L25" s="25" t="s">
        <v>96</v>
      </c>
    </row>
    <row r="26" spans="1:12" s="26" customFormat="1" ht="12.75" x14ac:dyDescent="0.2">
      <c r="A26" s="17" t="s">
        <v>647</v>
      </c>
      <c r="B26" s="29" t="s">
        <v>648</v>
      </c>
      <c r="C26" s="32" t="s">
        <v>139</v>
      </c>
      <c r="D26" s="17" t="s">
        <v>1218</v>
      </c>
      <c r="E26" s="18" t="s">
        <v>1177</v>
      </c>
      <c r="F26" s="18" t="s">
        <v>649</v>
      </c>
      <c r="G26" s="22" t="s">
        <v>140</v>
      </c>
      <c r="H26" s="22"/>
      <c r="I26" s="22" t="s">
        <v>35</v>
      </c>
      <c r="J26" s="24">
        <v>41928</v>
      </c>
      <c r="K26" s="25" t="s">
        <v>106</v>
      </c>
      <c r="L26" s="25" t="s">
        <v>725</v>
      </c>
    </row>
    <row r="27" spans="1:12" s="26" customFormat="1" ht="12.75" x14ac:dyDescent="0.2">
      <c r="A27" s="17" t="s">
        <v>641</v>
      </c>
      <c r="B27" s="18" t="s">
        <v>642</v>
      </c>
      <c r="C27" s="17" t="s">
        <v>251</v>
      </c>
      <c r="D27" s="17" t="s">
        <v>1218</v>
      </c>
      <c r="E27" s="18" t="s">
        <v>1188</v>
      </c>
      <c r="F27" s="18" t="s">
        <v>150</v>
      </c>
      <c r="G27" s="22" t="s">
        <v>123</v>
      </c>
      <c r="H27" s="22"/>
      <c r="I27" s="22" t="s">
        <v>35</v>
      </c>
      <c r="J27" s="24">
        <v>41306</v>
      </c>
      <c r="K27" s="22" t="s">
        <v>117</v>
      </c>
      <c r="L27" s="25" t="s">
        <v>719</v>
      </c>
    </row>
    <row r="28" spans="1:12" s="26" customFormat="1" ht="12.75" x14ac:dyDescent="0.2">
      <c r="A28" s="17" t="s">
        <v>1116</v>
      </c>
      <c r="B28" s="18" t="s">
        <v>1117</v>
      </c>
      <c r="C28" s="32" t="s">
        <v>1159</v>
      </c>
      <c r="D28" s="17" t="s">
        <v>1219</v>
      </c>
      <c r="E28" s="16" t="s">
        <v>1189</v>
      </c>
      <c r="F28" s="18" t="s">
        <v>59</v>
      </c>
      <c r="G28" s="22" t="s">
        <v>46</v>
      </c>
      <c r="H28" s="22"/>
      <c r="I28" s="23" t="s">
        <v>58</v>
      </c>
      <c r="J28" s="24"/>
      <c r="K28" s="22" t="s">
        <v>12</v>
      </c>
      <c r="L28" s="25" t="s">
        <v>12</v>
      </c>
    </row>
    <row r="29" spans="1:12" s="26" customFormat="1" ht="12.75" x14ac:dyDescent="0.2">
      <c r="A29" s="17" t="s">
        <v>187</v>
      </c>
      <c r="B29" s="18" t="s">
        <v>188</v>
      </c>
      <c r="C29" s="32">
        <v>509180</v>
      </c>
      <c r="D29" s="17" t="s">
        <v>1218</v>
      </c>
      <c r="E29" s="29" t="s">
        <v>1184</v>
      </c>
      <c r="F29" s="18" t="s">
        <v>69</v>
      </c>
      <c r="G29" s="22" t="s">
        <v>140</v>
      </c>
      <c r="H29" s="22"/>
      <c r="I29" s="22" t="s">
        <v>58</v>
      </c>
      <c r="J29" s="24">
        <v>38641</v>
      </c>
      <c r="K29" s="25" t="s">
        <v>106</v>
      </c>
      <c r="L29" s="25" t="s">
        <v>106</v>
      </c>
    </row>
    <row r="30" spans="1:12" s="26" customFormat="1" ht="12.75" x14ac:dyDescent="0.2">
      <c r="A30" s="17" t="s">
        <v>189</v>
      </c>
      <c r="B30" s="29" t="s">
        <v>190</v>
      </c>
      <c r="C30" s="17">
        <v>509181</v>
      </c>
      <c r="D30" s="17" t="s">
        <v>1220</v>
      </c>
      <c r="E30" s="18" t="s">
        <v>1187</v>
      </c>
      <c r="F30" s="18" t="s">
        <v>59</v>
      </c>
      <c r="G30" s="22" t="s">
        <v>50</v>
      </c>
      <c r="I30" s="23" t="s">
        <v>35</v>
      </c>
      <c r="J30" s="24" t="s">
        <v>191</v>
      </c>
      <c r="K30" s="25" t="s">
        <v>97</v>
      </c>
      <c r="L30" s="25" t="s">
        <v>97</v>
      </c>
    </row>
    <row r="31" spans="1:12" s="26" customFormat="1" ht="12.75" x14ac:dyDescent="0.2">
      <c r="A31" s="17" t="s">
        <v>911</v>
      </c>
      <c r="B31" s="18" t="s">
        <v>912</v>
      </c>
      <c r="C31" s="17" t="s">
        <v>913</v>
      </c>
      <c r="D31" s="17" t="s">
        <v>1220</v>
      </c>
      <c r="E31" s="18" t="s">
        <v>1187</v>
      </c>
      <c r="F31" s="18" t="s">
        <v>59</v>
      </c>
      <c r="G31" s="22" t="s">
        <v>128</v>
      </c>
      <c r="H31" s="22" t="s">
        <v>129</v>
      </c>
      <c r="I31" s="23" t="s">
        <v>35</v>
      </c>
      <c r="J31" s="24">
        <v>43405</v>
      </c>
      <c r="K31" s="28" t="s">
        <v>129</v>
      </c>
      <c r="L31" s="25" t="s">
        <v>129</v>
      </c>
    </row>
    <row r="32" spans="1:12" s="26" customFormat="1" ht="12.75" x14ac:dyDescent="0.2">
      <c r="A32" s="17" t="s">
        <v>193</v>
      </c>
      <c r="B32" s="33" t="s">
        <v>194</v>
      </c>
      <c r="C32" s="32">
        <v>509182</v>
      </c>
      <c r="D32" s="17" t="s">
        <v>1218</v>
      </c>
      <c r="E32" s="16" t="s">
        <v>1181</v>
      </c>
      <c r="F32" s="18" t="s">
        <v>150</v>
      </c>
      <c r="G32" s="22" t="s">
        <v>123</v>
      </c>
      <c r="H32" s="22"/>
      <c r="I32" s="23" t="s">
        <v>35</v>
      </c>
      <c r="J32" s="17">
        <v>40817</v>
      </c>
      <c r="K32" s="22" t="s">
        <v>117</v>
      </c>
      <c r="L32" s="25" t="s">
        <v>719</v>
      </c>
    </row>
    <row r="33" spans="1:12" s="26" customFormat="1" ht="12.75" x14ac:dyDescent="0.2">
      <c r="A33" s="17" t="s">
        <v>195</v>
      </c>
      <c r="B33" s="29" t="s">
        <v>196</v>
      </c>
      <c r="C33" s="32" t="s">
        <v>1096</v>
      </c>
      <c r="D33" s="17" t="s">
        <v>1218</v>
      </c>
      <c r="E33" s="18" t="s">
        <v>1183</v>
      </c>
      <c r="F33" s="18" t="s">
        <v>69</v>
      </c>
      <c r="G33" s="22" t="s">
        <v>50</v>
      </c>
      <c r="H33" s="22"/>
      <c r="I33" s="23" t="s">
        <v>35</v>
      </c>
      <c r="J33" s="24" t="s">
        <v>735</v>
      </c>
      <c r="K33" s="25" t="s">
        <v>97</v>
      </c>
      <c r="L33" s="25" t="s">
        <v>97</v>
      </c>
    </row>
    <row r="34" spans="1:12" s="26" customFormat="1" ht="12.75" x14ac:dyDescent="0.2">
      <c r="A34" s="17" t="s">
        <v>1118</v>
      </c>
      <c r="B34" s="18" t="s">
        <v>1119</v>
      </c>
      <c r="C34" s="32">
        <v>509250</v>
      </c>
      <c r="D34" s="17" t="s">
        <v>1220</v>
      </c>
      <c r="E34" s="16" t="s">
        <v>1190</v>
      </c>
      <c r="F34" s="18" t="s">
        <v>86</v>
      </c>
      <c r="G34" s="22" t="s">
        <v>88</v>
      </c>
      <c r="H34" s="22"/>
      <c r="I34" s="23" t="s">
        <v>35</v>
      </c>
      <c r="J34" s="17" t="s">
        <v>1226</v>
      </c>
      <c r="K34" s="25" t="s">
        <v>267</v>
      </c>
      <c r="L34" s="25" t="s">
        <v>267</v>
      </c>
    </row>
    <row r="35" spans="1:12" s="26" customFormat="1" ht="12.75" x14ac:dyDescent="0.2">
      <c r="A35" s="17" t="s">
        <v>590</v>
      </c>
      <c r="B35" s="26" t="s">
        <v>591</v>
      </c>
      <c r="C35" s="32" t="s">
        <v>1160</v>
      </c>
      <c r="D35" s="17" t="s">
        <v>1218</v>
      </c>
      <c r="E35" s="16" t="s">
        <v>1177</v>
      </c>
      <c r="F35" s="18" t="s">
        <v>63</v>
      </c>
      <c r="G35" s="22" t="s">
        <v>46</v>
      </c>
      <c r="H35" s="22"/>
      <c r="I35" s="22" t="s">
        <v>35</v>
      </c>
      <c r="J35" s="24" t="s">
        <v>592</v>
      </c>
      <c r="K35" s="22" t="s">
        <v>12</v>
      </c>
      <c r="L35" s="25" t="s">
        <v>12</v>
      </c>
    </row>
    <row r="36" spans="1:12" s="26" customFormat="1" ht="12.75" x14ac:dyDescent="0.2">
      <c r="A36" s="17" t="s">
        <v>643</v>
      </c>
      <c r="B36" s="18" t="s">
        <v>644</v>
      </c>
      <c r="C36" s="32" t="s">
        <v>57</v>
      </c>
      <c r="D36" s="17" t="s">
        <v>1218</v>
      </c>
      <c r="E36" s="29" t="s">
        <v>1188</v>
      </c>
      <c r="F36" s="18" t="s">
        <v>150</v>
      </c>
      <c r="G36" s="23" t="s">
        <v>123</v>
      </c>
      <c r="H36" s="22"/>
      <c r="I36" s="22" t="s">
        <v>35</v>
      </c>
      <c r="J36" s="24">
        <v>41609</v>
      </c>
      <c r="K36" s="28" t="s">
        <v>117</v>
      </c>
      <c r="L36" s="25" t="s">
        <v>719</v>
      </c>
    </row>
    <row r="37" spans="1:12" s="26" customFormat="1" ht="12.75" x14ac:dyDescent="0.2">
      <c r="A37" s="17" t="s">
        <v>197</v>
      </c>
      <c r="B37" s="18" t="s">
        <v>198</v>
      </c>
      <c r="C37" s="32" t="s">
        <v>155</v>
      </c>
      <c r="D37" s="17" t="s">
        <v>1218</v>
      </c>
      <c r="E37" s="18" t="s">
        <v>1191</v>
      </c>
      <c r="F37" s="18" t="s">
        <v>69</v>
      </c>
      <c r="G37" s="22" t="s">
        <v>50</v>
      </c>
      <c r="H37" s="22" t="s">
        <v>199</v>
      </c>
      <c r="I37" s="23" t="s">
        <v>35</v>
      </c>
      <c r="J37" s="17">
        <v>40984</v>
      </c>
      <c r="K37" s="25" t="s">
        <v>97</v>
      </c>
      <c r="L37" s="25" t="s">
        <v>97</v>
      </c>
    </row>
    <row r="38" spans="1:12" s="26" customFormat="1" ht="12.75" x14ac:dyDescent="0.2">
      <c r="A38" s="17" t="s">
        <v>620</v>
      </c>
      <c r="B38" s="16" t="s">
        <v>621</v>
      </c>
      <c r="C38" s="32" t="s">
        <v>417</v>
      </c>
      <c r="D38" s="17" t="s">
        <v>1218</v>
      </c>
      <c r="E38" s="16" t="s">
        <v>1192</v>
      </c>
      <c r="F38" s="18" t="s">
        <v>69</v>
      </c>
      <c r="G38" s="22" t="s">
        <v>49</v>
      </c>
      <c r="H38" s="22"/>
      <c r="I38" s="23" t="s">
        <v>35</v>
      </c>
      <c r="J38" s="17">
        <v>41760</v>
      </c>
      <c r="K38" s="22" t="s">
        <v>105</v>
      </c>
      <c r="L38" s="25" t="s">
        <v>105</v>
      </c>
    </row>
    <row r="39" spans="1:12" s="26" customFormat="1" ht="12.75" x14ac:dyDescent="0.2">
      <c r="A39" s="17" t="s">
        <v>200</v>
      </c>
      <c r="B39" s="18" t="s">
        <v>201</v>
      </c>
      <c r="C39" s="17" t="s">
        <v>202</v>
      </c>
      <c r="D39" s="17" t="s">
        <v>1218</v>
      </c>
      <c r="E39" s="18" t="s">
        <v>1182</v>
      </c>
      <c r="F39" s="18" t="s">
        <v>62</v>
      </c>
      <c r="G39" s="23" t="s">
        <v>203</v>
      </c>
      <c r="H39" s="23" t="s">
        <v>204</v>
      </c>
      <c r="I39" s="23" t="s">
        <v>35</v>
      </c>
      <c r="J39" s="24">
        <v>38945</v>
      </c>
      <c r="K39" s="28" t="s">
        <v>114</v>
      </c>
      <c r="L39" s="25" t="s">
        <v>137</v>
      </c>
    </row>
    <row r="40" spans="1:12" s="26" customFormat="1" ht="12.75" x14ac:dyDescent="0.2">
      <c r="A40" s="17" t="s">
        <v>205</v>
      </c>
      <c r="B40" s="23" t="s">
        <v>206</v>
      </c>
      <c r="C40" s="17" t="s">
        <v>31</v>
      </c>
      <c r="D40" s="17" t="s">
        <v>1218</v>
      </c>
      <c r="E40" s="18" t="s">
        <v>1184</v>
      </c>
      <c r="F40" s="18" t="s">
        <v>69</v>
      </c>
      <c r="G40" s="22" t="s">
        <v>49</v>
      </c>
      <c r="H40" s="22"/>
      <c r="I40" s="26" t="s">
        <v>35</v>
      </c>
      <c r="J40" s="24" t="s">
        <v>1016</v>
      </c>
      <c r="K40" s="25" t="s">
        <v>105</v>
      </c>
      <c r="L40" s="25" t="s">
        <v>723</v>
      </c>
    </row>
    <row r="41" spans="1:12" s="26" customFormat="1" ht="12.75" x14ac:dyDescent="0.2">
      <c r="A41" s="17" t="s">
        <v>207</v>
      </c>
      <c r="B41" s="18" t="s">
        <v>208</v>
      </c>
      <c r="C41" s="17">
        <v>509187</v>
      </c>
      <c r="D41" s="17" t="s">
        <v>1218</v>
      </c>
      <c r="E41" s="18" t="s">
        <v>1182</v>
      </c>
      <c r="F41" s="18" t="s">
        <v>63</v>
      </c>
      <c r="G41" s="22" t="s">
        <v>203</v>
      </c>
      <c r="H41" s="22"/>
      <c r="I41" s="23" t="s">
        <v>35</v>
      </c>
      <c r="J41" s="24">
        <v>39270</v>
      </c>
      <c r="K41" s="25" t="s">
        <v>114</v>
      </c>
      <c r="L41" s="25" t="s">
        <v>137</v>
      </c>
    </row>
    <row r="42" spans="1:12" s="26" customFormat="1" ht="12.75" x14ac:dyDescent="0.2">
      <c r="A42" s="17" t="s">
        <v>1120</v>
      </c>
      <c r="B42" s="16" t="s">
        <v>1121</v>
      </c>
      <c r="C42" s="32">
        <v>509232</v>
      </c>
      <c r="D42" s="17" t="s">
        <v>1218</v>
      </c>
      <c r="E42" s="18" t="s">
        <v>1183</v>
      </c>
      <c r="F42" s="18" t="s">
        <v>163</v>
      </c>
      <c r="G42" s="22" t="s">
        <v>140</v>
      </c>
      <c r="H42" s="22"/>
      <c r="I42" s="22" t="s">
        <v>35</v>
      </c>
      <c r="J42" s="17" t="s">
        <v>1227</v>
      </c>
      <c r="K42" s="25" t="s">
        <v>106</v>
      </c>
      <c r="L42" s="25" t="s">
        <v>9</v>
      </c>
    </row>
    <row r="43" spans="1:12" s="26" customFormat="1" ht="12.75" x14ac:dyDescent="0.2">
      <c r="A43" s="17" t="s">
        <v>668</v>
      </c>
      <c r="B43" s="29" t="s">
        <v>669</v>
      </c>
      <c r="C43" s="32" t="s">
        <v>141</v>
      </c>
      <c r="D43" s="17" t="s">
        <v>1218</v>
      </c>
      <c r="E43" s="18" t="s">
        <v>1182</v>
      </c>
      <c r="F43" s="18" t="s">
        <v>63</v>
      </c>
      <c r="G43" s="22" t="s">
        <v>140</v>
      </c>
      <c r="H43" s="22"/>
      <c r="I43" s="22" t="s">
        <v>35</v>
      </c>
      <c r="J43" s="24" t="s">
        <v>670</v>
      </c>
      <c r="K43" s="25" t="s">
        <v>106</v>
      </c>
      <c r="L43" s="25" t="s">
        <v>162</v>
      </c>
    </row>
    <row r="44" spans="1:12" s="26" customFormat="1" ht="12.75" x14ac:dyDescent="0.2">
      <c r="A44" s="17" t="s">
        <v>786</v>
      </c>
      <c r="B44" s="18" t="s">
        <v>787</v>
      </c>
      <c r="C44" s="17" t="s">
        <v>874</v>
      </c>
      <c r="D44" s="17" t="s">
        <v>1218</v>
      </c>
      <c r="E44" s="18" t="s">
        <v>1183</v>
      </c>
      <c r="F44" s="18" t="s">
        <v>67</v>
      </c>
      <c r="G44" s="22" t="s">
        <v>46</v>
      </c>
      <c r="H44" s="22"/>
      <c r="I44" s="23" t="s">
        <v>35</v>
      </c>
      <c r="J44" s="24">
        <v>42690</v>
      </c>
      <c r="K44" s="25" t="s">
        <v>12</v>
      </c>
      <c r="L44" s="25" t="s">
        <v>12</v>
      </c>
    </row>
    <row r="45" spans="1:12" s="26" customFormat="1" ht="12.75" x14ac:dyDescent="0.2">
      <c r="A45" s="17" t="s">
        <v>209</v>
      </c>
      <c r="B45" s="18" t="s">
        <v>210</v>
      </c>
      <c r="C45" s="17">
        <v>509190</v>
      </c>
      <c r="D45" s="17" t="s">
        <v>1218</v>
      </c>
      <c r="E45" s="18" t="s">
        <v>1183</v>
      </c>
      <c r="F45" s="18" t="s">
        <v>61</v>
      </c>
      <c r="G45" s="22" t="s">
        <v>60</v>
      </c>
      <c r="H45" s="22"/>
      <c r="I45" s="23" t="s">
        <v>35</v>
      </c>
      <c r="J45" s="17" t="s">
        <v>736</v>
      </c>
      <c r="K45" s="25" t="s">
        <v>61</v>
      </c>
      <c r="L45" s="25" t="s">
        <v>61</v>
      </c>
    </row>
    <row r="46" spans="1:12" s="26" customFormat="1" ht="12.75" x14ac:dyDescent="0.2">
      <c r="A46" s="17" t="s">
        <v>895</v>
      </c>
      <c r="B46" s="18" t="s">
        <v>896</v>
      </c>
      <c r="C46" s="32">
        <v>509340</v>
      </c>
      <c r="D46" s="17" t="s">
        <v>1218</v>
      </c>
      <c r="E46" s="18" t="s">
        <v>1182</v>
      </c>
      <c r="F46" s="18" t="s">
        <v>67</v>
      </c>
      <c r="G46" s="22" t="s">
        <v>146</v>
      </c>
      <c r="H46" s="22"/>
      <c r="I46" s="23" t="s">
        <v>35</v>
      </c>
      <c r="J46" s="17">
        <v>43055</v>
      </c>
      <c r="K46" s="25" t="s">
        <v>897</v>
      </c>
      <c r="L46" s="25" t="s">
        <v>108</v>
      </c>
    </row>
    <row r="47" spans="1:12" s="26" customFormat="1" ht="12.75" x14ac:dyDescent="0.2">
      <c r="A47" s="17" t="s">
        <v>212</v>
      </c>
      <c r="B47" s="18" t="s">
        <v>213</v>
      </c>
      <c r="C47" s="32">
        <v>509192</v>
      </c>
      <c r="D47" s="17" t="s">
        <v>1218</v>
      </c>
      <c r="E47" s="18" t="s">
        <v>1177</v>
      </c>
      <c r="F47" s="18" t="s">
        <v>69</v>
      </c>
      <c r="G47" s="22" t="s">
        <v>34</v>
      </c>
      <c r="H47" s="22"/>
      <c r="I47" s="22" t="s">
        <v>35</v>
      </c>
      <c r="J47" s="24" t="s">
        <v>214</v>
      </c>
      <c r="K47" s="25" t="s">
        <v>96</v>
      </c>
      <c r="L47" s="25" t="s">
        <v>96</v>
      </c>
    </row>
    <row r="48" spans="1:12" s="26" customFormat="1" ht="12.75" x14ac:dyDescent="0.2">
      <c r="A48" s="17" t="s">
        <v>215</v>
      </c>
      <c r="B48" s="29" t="s">
        <v>216</v>
      </c>
      <c r="C48" s="17" t="s">
        <v>161</v>
      </c>
      <c r="D48" s="17" t="s">
        <v>1220</v>
      </c>
      <c r="E48" s="18" t="s">
        <v>1190</v>
      </c>
      <c r="F48" s="18" t="s">
        <v>50</v>
      </c>
      <c r="G48" s="22" t="s">
        <v>77</v>
      </c>
      <c r="H48" s="22" t="s">
        <v>217</v>
      </c>
      <c r="I48" s="23" t="s">
        <v>35</v>
      </c>
      <c r="J48" s="17">
        <v>41076</v>
      </c>
      <c r="K48" s="25" t="s">
        <v>342</v>
      </c>
      <c r="L48" s="25" t="s">
        <v>100</v>
      </c>
    </row>
    <row r="49" spans="1:12" s="26" customFormat="1" ht="12.75" x14ac:dyDescent="0.2">
      <c r="A49" s="17" t="s">
        <v>1079</v>
      </c>
      <c r="B49" s="18" t="s">
        <v>1080</v>
      </c>
      <c r="C49" s="32" t="s">
        <v>1081</v>
      </c>
      <c r="D49" s="17" t="s">
        <v>1218</v>
      </c>
      <c r="E49" s="18" t="s">
        <v>1188</v>
      </c>
      <c r="F49" s="18" t="s">
        <v>150</v>
      </c>
      <c r="G49" s="22" t="s">
        <v>123</v>
      </c>
      <c r="H49" s="22"/>
      <c r="I49" s="23" t="s">
        <v>35</v>
      </c>
      <c r="J49" s="17">
        <v>43191</v>
      </c>
      <c r="K49" s="25" t="s">
        <v>117</v>
      </c>
      <c r="L49" s="25" t="s">
        <v>117</v>
      </c>
    </row>
    <row r="50" spans="1:12" s="26" customFormat="1" ht="12.75" x14ac:dyDescent="0.2">
      <c r="A50" s="17" t="s">
        <v>1013</v>
      </c>
      <c r="B50" s="18" t="s">
        <v>1014</v>
      </c>
      <c r="C50" s="32" t="s">
        <v>1015</v>
      </c>
      <c r="D50" s="17" t="s">
        <v>1219</v>
      </c>
      <c r="E50" s="18" t="s">
        <v>1178</v>
      </c>
      <c r="F50" s="18" t="s">
        <v>1179</v>
      </c>
      <c r="G50" s="22" t="s">
        <v>886</v>
      </c>
      <c r="H50" s="22"/>
      <c r="I50" s="23" t="s">
        <v>32</v>
      </c>
      <c r="J50" s="17" t="s">
        <v>1012</v>
      </c>
      <c r="K50" s="25" t="s">
        <v>888</v>
      </c>
      <c r="L50" s="25" t="s">
        <v>888</v>
      </c>
    </row>
    <row r="51" spans="1:12" s="26" customFormat="1" ht="12.75" x14ac:dyDescent="0.2">
      <c r="A51" s="17" t="s">
        <v>1003</v>
      </c>
      <c r="B51" s="16" t="s">
        <v>1004</v>
      </c>
      <c r="C51" s="32">
        <v>509184</v>
      </c>
      <c r="D51" s="17" t="s">
        <v>1220</v>
      </c>
      <c r="E51" s="16" t="s">
        <v>1187</v>
      </c>
      <c r="F51" s="18" t="s">
        <v>59</v>
      </c>
      <c r="G51" s="22" t="s">
        <v>46</v>
      </c>
      <c r="H51" s="22"/>
      <c r="I51" s="23" t="s">
        <v>35</v>
      </c>
      <c r="J51" s="17">
        <v>42767</v>
      </c>
      <c r="K51" s="25" t="s">
        <v>12</v>
      </c>
      <c r="L51" s="25" t="s">
        <v>730</v>
      </c>
    </row>
    <row r="52" spans="1:12" s="26" customFormat="1" ht="12.75" x14ac:dyDescent="0.2">
      <c r="A52" s="17" t="s">
        <v>1060</v>
      </c>
      <c r="B52" s="18" t="s">
        <v>1061</v>
      </c>
      <c r="C52" s="17">
        <v>509228</v>
      </c>
      <c r="D52" s="17" t="s">
        <v>1218</v>
      </c>
      <c r="E52" s="18" t="s">
        <v>1182</v>
      </c>
      <c r="F52" s="18" t="s">
        <v>69</v>
      </c>
      <c r="G52" s="22" t="s">
        <v>140</v>
      </c>
      <c r="H52" s="23"/>
      <c r="I52" s="23" t="s">
        <v>35</v>
      </c>
      <c r="J52" s="24" t="s">
        <v>937</v>
      </c>
      <c r="K52" s="25" t="s">
        <v>97</v>
      </c>
      <c r="L52" s="25" t="s">
        <v>97</v>
      </c>
    </row>
    <row r="53" spans="1:12" s="26" customFormat="1" ht="12.75" x14ac:dyDescent="0.2">
      <c r="A53" s="17" t="s">
        <v>598</v>
      </c>
      <c r="B53" s="18" t="s">
        <v>599</v>
      </c>
      <c r="C53" s="17" t="s">
        <v>158</v>
      </c>
      <c r="D53" s="17" t="s">
        <v>1220</v>
      </c>
      <c r="E53" s="18" t="s">
        <v>1190</v>
      </c>
      <c r="F53" s="18" t="s">
        <v>50</v>
      </c>
      <c r="G53" s="22" t="s">
        <v>77</v>
      </c>
      <c r="H53" s="22" t="s">
        <v>165</v>
      </c>
      <c r="I53" s="23" t="s">
        <v>35</v>
      </c>
      <c r="J53" s="24" t="s">
        <v>600</v>
      </c>
      <c r="K53" s="25" t="s">
        <v>342</v>
      </c>
      <c r="L53" s="25" t="s">
        <v>100</v>
      </c>
    </row>
    <row r="54" spans="1:12" s="26" customFormat="1" ht="12.75" x14ac:dyDescent="0.2">
      <c r="A54" s="17" t="s">
        <v>218</v>
      </c>
      <c r="B54" s="29" t="s">
        <v>219</v>
      </c>
      <c r="C54" s="32" t="s">
        <v>220</v>
      </c>
      <c r="D54" s="17" t="s">
        <v>1218</v>
      </c>
      <c r="E54" s="18" t="s">
        <v>1183</v>
      </c>
      <c r="F54" s="18" t="s">
        <v>69</v>
      </c>
      <c r="G54" s="22" t="s">
        <v>49</v>
      </c>
      <c r="H54" s="22"/>
      <c r="I54" s="22" t="s">
        <v>35</v>
      </c>
      <c r="J54" s="24">
        <v>40406</v>
      </c>
      <c r="K54" s="25" t="s">
        <v>105</v>
      </c>
      <c r="L54" s="25" t="s">
        <v>724</v>
      </c>
    </row>
    <row r="55" spans="1:12" s="26" customFormat="1" ht="12.75" x14ac:dyDescent="0.2">
      <c r="A55" s="17" t="s">
        <v>1005</v>
      </c>
      <c r="B55" s="18" t="s">
        <v>1006</v>
      </c>
      <c r="C55" s="17">
        <v>509157</v>
      </c>
      <c r="D55" s="17" t="s">
        <v>1219</v>
      </c>
      <c r="E55" s="16" t="s">
        <v>1193</v>
      </c>
      <c r="F55" s="18" t="s">
        <v>246</v>
      </c>
      <c r="G55" s="22" t="s">
        <v>247</v>
      </c>
      <c r="H55" s="22"/>
      <c r="I55" s="22" t="s">
        <v>32</v>
      </c>
      <c r="J55" s="24">
        <v>43472</v>
      </c>
      <c r="K55" s="22" t="s">
        <v>248</v>
      </c>
      <c r="L55" s="25" t="s">
        <v>248</v>
      </c>
    </row>
    <row r="56" spans="1:12" s="26" customFormat="1" ht="12.75" x14ac:dyDescent="0.2">
      <c r="A56" s="17" t="s">
        <v>704</v>
      </c>
      <c r="B56" s="23" t="s">
        <v>1063</v>
      </c>
      <c r="C56" s="17">
        <v>509120</v>
      </c>
      <c r="D56" s="17" t="s">
        <v>1218</v>
      </c>
      <c r="E56" s="16" t="s">
        <v>1177</v>
      </c>
      <c r="F56" s="18" t="s">
        <v>69</v>
      </c>
      <c r="G56" s="22" t="s">
        <v>34</v>
      </c>
      <c r="H56" s="22"/>
      <c r="I56" s="23" t="s">
        <v>35</v>
      </c>
      <c r="J56" s="17">
        <v>41610</v>
      </c>
      <c r="K56" s="22" t="s">
        <v>96</v>
      </c>
      <c r="L56" s="25" t="s">
        <v>96</v>
      </c>
    </row>
    <row r="57" spans="1:12" s="26" customFormat="1" ht="12.75" x14ac:dyDescent="0.2">
      <c r="A57" s="17" t="s">
        <v>1085</v>
      </c>
      <c r="B57" s="18" t="s">
        <v>1086</v>
      </c>
      <c r="C57" s="32" t="s">
        <v>1087</v>
      </c>
      <c r="D57" s="17" t="s">
        <v>1218</v>
      </c>
      <c r="E57" s="18" t="s">
        <v>1177</v>
      </c>
      <c r="F57" s="18" t="s">
        <v>104</v>
      </c>
      <c r="G57" s="22" t="s">
        <v>34</v>
      </c>
      <c r="H57" s="22"/>
      <c r="I57" s="23" t="s">
        <v>35</v>
      </c>
      <c r="J57" s="17" t="s">
        <v>999</v>
      </c>
      <c r="K57" s="25" t="s">
        <v>96</v>
      </c>
      <c r="L57" s="25" t="s">
        <v>96</v>
      </c>
    </row>
    <row r="58" spans="1:12" s="26" customFormat="1" ht="12.75" x14ac:dyDescent="0.2">
      <c r="A58" s="17" t="s">
        <v>875</v>
      </c>
      <c r="B58" s="18" t="s">
        <v>876</v>
      </c>
      <c r="C58" s="17" t="s">
        <v>877</v>
      </c>
      <c r="D58" s="17" t="s">
        <v>1220</v>
      </c>
      <c r="E58" s="18" t="s">
        <v>1187</v>
      </c>
      <c r="F58" s="18" t="s">
        <v>59</v>
      </c>
      <c r="G58" s="22" t="s">
        <v>50</v>
      </c>
      <c r="H58" s="22"/>
      <c r="I58" s="23" t="s">
        <v>35</v>
      </c>
      <c r="J58" s="24" t="s">
        <v>878</v>
      </c>
      <c r="K58" s="25" t="s">
        <v>97</v>
      </c>
      <c r="L58" s="25" t="s">
        <v>97</v>
      </c>
    </row>
    <row r="59" spans="1:12" s="26" customFormat="1" ht="12.75" x14ac:dyDescent="0.2">
      <c r="A59" s="17" t="s">
        <v>738</v>
      </c>
      <c r="B59" s="18" t="s">
        <v>688</v>
      </c>
      <c r="C59" s="17">
        <v>509254</v>
      </c>
      <c r="D59" s="17" t="s">
        <v>1218</v>
      </c>
      <c r="E59" s="18" t="s">
        <v>1192</v>
      </c>
      <c r="F59" s="18" t="s">
        <v>63</v>
      </c>
      <c r="G59" s="22" t="s">
        <v>77</v>
      </c>
      <c r="H59" s="22"/>
      <c r="I59" s="23" t="s">
        <v>35</v>
      </c>
      <c r="J59" s="24" t="s">
        <v>739</v>
      </c>
      <c r="K59" s="25" t="s">
        <v>342</v>
      </c>
      <c r="L59" s="25" t="s">
        <v>100</v>
      </c>
    </row>
    <row r="60" spans="1:12" s="26" customFormat="1" ht="12.75" x14ac:dyDescent="0.2">
      <c r="A60" s="17" t="s">
        <v>223</v>
      </c>
      <c r="B60" s="18" t="s">
        <v>224</v>
      </c>
      <c r="C60" s="32">
        <v>509199</v>
      </c>
      <c r="D60" s="17" t="s">
        <v>1218</v>
      </c>
      <c r="E60" s="18" t="s">
        <v>1183</v>
      </c>
      <c r="F60" s="18" t="s">
        <v>63</v>
      </c>
      <c r="G60" s="22" t="s">
        <v>36</v>
      </c>
      <c r="H60" s="22"/>
      <c r="I60" s="23" t="s">
        <v>35</v>
      </c>
      <c r="J60" s="24">
        <v>38078</v>
      </c>
      <c r="K60" s="25" t="s">
        <v>121</v>
      </c>
      <c r="L60" s="25" t="s">
        <v>721</v>
      </c>
    </row>
    <row r="61" spans="1:12" s="26" customFormat="1" ht="12.75" x14ac:dyDescent="0.2">
      <c r="A61" s="17" t="s">
        <v>226</v>
      </c>
      <c r="B61" s="18" t="s">
        <v>227</v>
      </c>
      <c r="C61" s="32">
        <v>509201</v>
      </c>
      <c r="D61" s="17" t="s">
        <v>1218</v>
      </c>
      <c r="E61" s="29" t="s">
        <v>1184</v>
      </c>
      <c r="F61" s="18" t="s">
        <v>63</v>
      </c>
      <c r="G61" s="22" t="s">
        <v>203</v>
      </c>
      <c r="H61" s="22"/>
      <c r="I61" s="22" t="s">
        <v>35</v>
      </c>
      <c r="J61" s="24" t="s">
        <v>740</v>
      </c>
      <c r="K61" s="25" t="s">
        <v>114</v>
      </c>
      <c r="L61" s="25" t="s">
        <v>137</v>
      </c>
    </row>
    <row r="62" spans="1:12" s="26" customFormat="1" ht="12.75" x14ac:dyDescent="0.2">
      <c r="A62" s="17" t="s">
        <v>689</v>
      </c>
      <c r="B62" s="29" t="s">
        <v>690</v>
      </c>
      <c r="C62" s="32" t="s">
        <v>1161</v>
      </c>
      <c r="D62" s="17" t="s">
        <v>1221</v>
      </c>
      <c r="E62" s="16" t="s">
        <v>1194</v>
      </c>
      <c r="F62" s="18" t="s">
        <v>69</v>
      </c>
      <c r="G62" s="22" t="s">
        <v>849</v>
      </c>
      <c r="H62" s="22"/>
      <c r="I62" s="22" t="s">
        <v>32</v>
      </c>
      <c r="J62" s="24" t="s">
        <v>691</v>
      </c>
      <c r="K62" s="25" t="s">
        <v>851</v>
      </c>
      <c r="L62" s="25" t="s">
        <v>851</v>
      </c>
    </row>
    <row r="63" spans="1:12" s="26" customFormat="1" ht="12.75" x14ac:dyDescent="0.2">
      <c r="A63" s="17" t="s">
        <v>872</v>
      </c>
      <c r="B63" s="18" t="s">
        <v>873</v>
      </c>
      <c r="C63" s="32">
        <v>509188</v>
      </c>
      <c r="D63" s="17" t="s">
        <v>1218</v>
      </c>
      <c r="E63" s="18" t="s">
        <v>1182</v>
      </c>
      <c r="F63" s="18" t="s">
        <v>67</v>
      </c>
      <c r="G63" s="22" t="s">
        <v>146</v>
      </c>
      <c r="H63" s="22"/>
      <c r="I63" s="23" t="s">
        <v>35</v>
      </c>
      <c r="J63" s="17">
        <v>43328</v>
      </c>
      <c r="K63" s="25" t="s">
        <v>108</v>
      </c>
      <c r="L63" s="25" t="s">
        <v>108</v>
      </c>
    </row>
    <row r="64" spans="1:12" s="26" customFormat="1" ht="12.75" x14ac:dyDescent="0.2">
      <c r="A64" s="17" t="s">
        <v>228</v>
      </c>
      <c r="B64" s="18" t="s">
        <v>229</v>
      </c>
      <c r="C64" s="32">
        <v>509202</v>
      </c>
      <c r="D64" s="17" t="s">
        <v>1218</v>
      </c>
      <c r="E64" s="18" t="s">
        <v>1182</v>
      </c>
      <c r="F64" s="18" t="s">
        <v>62</v>
      </c>
      <c r="G64" s="22" t="s">
        <v>51</v>
      </c>
      <c r="H64" s="22"/>
      <c r="I64" s="23" t="s">
        <v>35</v>
      </c>
      <c r="J64" s="17">
        <v>39995</v>
      </c>
      <c r="K64" s="25" t="s">
        <v>114</v>
      </c>
      <c r="L64" s="25" t="s">
        <v>145</v>
      </c>
    </row>
    <row r="65" spans="1:12" s="26" customFormat="1" ht="12.75" x14ac:dyDescent="0.2">
      <c r="A65" s="17">
        <v>122200434708</v>
      </c>
      <c r="B65" s="18" t="s">
        <v>1122</v>
      </c>
      <c r="C65" s="32" t="s">
        <v>1162</v>
      </c>
      <c r="D65" s="17" t="s">
        <v>1218</v>
      </c>
      <c r="E65" s="18" t="s">
        <v>1183</v>
      </c>
      <c r="F65" s="18" t="s">
        <v>69</v>
      </c>
      <c r="G65" s="22" t="s">
        <v>50</v>
      </c>
      <c r="H65" s="22"/>
      <c r="I65" s="22" t="s">
        <v>35</v>
      </c>
      <c r="J65" s="24">
        <v>43800</v>
      </c>
      <c r="K65" s="25" t="s">
        <v>97</v>
      </c>
      <c r="L65" s="25" t="s">
        <v>97</v>
      </c>
    </row>
    <row r="66" spans="1:12" s="26" customFormat="1" ht="12.75" x14ac:dyDescent="0.2">
      <c r="A66" s="17" t="s">
        <v>671</v>
      </c>
      <c r="B66" s="18" t="s">
        <v>672</v>
      </c>
      <c r="C66" s="32" t="s">
        <v>540</v>
      </c>
      <c r="D66" s="17" t="s">
        <v>1218</v>
      </c>
      <c r="E66" s="29" t="s">
        <v>1177</v>
      </c>
      <c r="F66" s="18" t="s">
        <v>246</v>
      </c>
      <c r="G66" s="22" t="s">
        <v>247</v>
      </c>
      <c r="H66" s="22"/>
      <c r="I66" s="22" t="s">
        <v>35</v>
      </c>
      <c r="J66" s="24">
        <v>41471</v>
      </c>
      <c r="K66" s="25" t="s">
        <v>248</v>
      </c>
      <c r="L66" s="25" t="s">
        <v>248</v>
      </c>
    </row>
    <row r="67" spans="1:12" s="26" customFormat="1" ht="12.75" x14ac:dyDescent="0.2">
      <c r="A67" s="17" t="s">
        <v>650</v>
      </c>
      <c r="B67" s="18" t="s">
        <v>651</v>
      </c>
      <c r="C67" s="32" t="s">
        <v>222</v>
      </c>
      <c r="D67" s="17" t="s">
        <v>1218</v>
      </c>
      <c r="E67" s="18" t="s">
        <v>1186</v>
      </c>
      <c r="F67" s="18" t="s">
        <v>69</v>
      </c>
      <c r="G67" s="22" t="s">
        <v>49</v>
      </c>
      <c r="H67" s="22"/>
      <c r="I67" s="23" t="s">
        <v>35</v>
      </c>
      <c r="J67" s="17">
        <v>41687</v>
      </c>
      <c r="K67" s="25" t="s">
        <v>105</v>
      </c>
      <c r="L67" s="25" t="s">
        <v>723</v>
      </c>
    </row>
    <row r="68" spans="1:12" s="26" customFormat="1" ht="12.75" x14ac:dyDescent="0.2">
      <c r="A68" s="17" t="s">
        <v>230</v>
      </c>
      <c r="B68" s="18" t="s">
        <v>231</v>
      </c>
      <c r="C68" s="32" t="s">
        <v>232</v>
      </c>
      <c r="D68" s="17" t="s">
        <v>1220</v>
      </c>
      <c r="E68" s="18" t="s">
        <v>1195</v>
      </c>
      <c r="F68" s="34" t="s">
        <v>50</v>
      </c>
      <c r="G68" s="23" t="s">
        <v>77</v>
      </c>
      <c r="H68" s="23"/>
      <c r="I68" s="23" t="s">
        <v>35</v>
      </c>
      <c r="J68" s="17" t="s">
        <v>741</v>
      </c>
      <c r="K68" s="25" t="s">
        <v>342</v>
      </c>
      <c r="L68" s="25" t="s">
        <v>100</v>
      </c>
    </row>
    <row r="69" spans="1:12" s="26" customFormat="1" ht="12.75" x14ac:dyDescent="0.2">
      <c r="A69" s="17" t="s">
        <v>233</v>
      </c>
      <c r="B69" s="18" t="s">
        <v>234</v>
      </c>
      <c r="C69" s="32">
        <v>509203</v>
      </c>
      <c r="D69" s="17" t="s">
        <v>1222</v>
      </c>
      <c r="E69" s="18" t="s">
        <v>1196</v>
      </c>
      <c r="F69" s="18" t="s">
        <v>86</v>
      </c>
      <c r="G69" s="22" t="s">
        <v>77</v>
      </c>
      <c r="H69" s="22"/>
      <c r="I69" s="22" t="s">
        <v>35</v>
      </c>
      <c r="J69" s="24" t="s">
        <v>575</v>
      </c>
      <c r="K69" s="25" t="s">
        <v>342</v>
      </c>
      <c r="L69" s="25" t="s">
        <v>100</v>
      </c>
    </row>
    <row r="70" spans="1:12" s="26" customFormat="1" ht="12.75" x14ac:dyDescent="0.2">
      <c r="A70" s="17" t="s">
        <v>235</v>
      </c>
      <c r="B70" s="18" t="s">
        <v>236</v>
      </c>
      <c r="C70" s="17">
        <v>509204</v>
      </c>
      <c r="D70" s="17" t="s">
        <v>1222</v>
      </c>
      <c r="E70" s="18" t="s">
        <v>1197</v>
      </c>
      <c r="F70" s="18" t="s">
        <v>1179</v>
      </c>
      <c r="G70" s="22" t="s">
        <v>88</v>
      </c>
      <c r="H70" s="22"/>
      <c r="I70" s="23" t="s">
        <v>35</v>
      </c>
      <c r="J70" s="24" t="s">
        <v>742</v>
      </c>
      <c r="K70" s="25" t="s">
        <v>267</v>
      </c>
      <c r="L70" s="25" t="s">
        <v>267</v>
      </c>
    </row>
    <row r="71" spans="1:12" s="26" customFormat="1" ht="12.75" x14ac:dyDescent="0.2">
      <c r="A71" s="17" t="s">
        <v>237</v>
      </c>
      <c r="B71" s="26" t="s">
        <v>238</v>
      </c>
      <c r="C71" s="17" t="s">
        <v>415</v>
      </c>
      <c r="D71" s="17" t="s">
        <v>1218</v>
      </c>
      <c r="E71" s="18" t="s">
        <v>1184</v>
      </c>
      <c r="F71" s="18" t="s">
        <v>69</v>
      </c>
      <c r="G71" s="22" t="s">
        <v>50</v>
      </c>
      <c r="H71" s="22"/>
      <c r="I71" s="23" t="s">
        <v>35</v>
      </c>
      <c r="J71" s="24">
        <v>40695</v>
      </c>
      <c r="K71" s="25" t="s">
        <v>97</v>
      </c>
      <c r="L71" s="25" t="s">
        <v>97</v>
      </c>
    </row>
    <row r="72" spans="1:12" s="26" customFormat="1" ht="12.75" x14ac:dyDescent="0.2">
      <c r="A72" s="17" t="s">
        <v>239</v>
      </c>
      <c r="B72" s="18" t="s">
        <v>240</v>
      </c>
      <c r="C72" s="17">
        <v>509205</v>
      </c>
      <c r="D72" s="17" t="s">
        <v>1218</v>
      </c>
      <c r="E72" s="16" t="s">
        <v>1183</v>
      </c>
      <c r="F72" s="18" t="s">
        <v>67</v>
      </c>
      <c r="G72" s="22" t="s">
        <v>134</v>
      </c>
      <c r="H72" s="22"/>
      <c r="I72" s="23" t="s">
        <v>35</v>
      </c>
      <c r="J72" s="17" t="s">
        <v>743</v>
      </c>
      <c r="K72" s="22" t="s">
        <v>12</v>
      </c>
      <c r="L72" s="25" t="s">
        <v>12</v>
      </c>
    </row>
    <row r="73" spans="1:12" s="26" customFormat="1" ht="12.75" x14ac:dyDescent="0.2">
      <c r="A73" s="17" t="s">
        <v>1123</v>
      </c>
      <c r="B73" s="16" t="s">
        <v>1124</v>
      </c>
      <c r="C73" s="32">
        <v>509257</v>
      </c>
      <c r="D73" s="17" t="s">
        <v>1218</v>
      </c>
      <c r="E73" s="16" t="s">
        <v>1177</v>
      </c>
      <c r="F73" s="18" t="s">
        <v>69</v>
      </c>
      <c r="G73" s="22" t="s">
        <v>50</v>
      </c>
      <c r="H73" s="22"/>
      <c r="I73" s="23" t="s">
        <v>35</v>
      </c>
      <c r="J73" s="17">
        <v>43617</v>
      </c>
      <c r="K73" s="22" t="s">
        <v>97</v>
      </c>
      <c r="L73" s="25" t="s">
        <v>1217</v>
      </c>
    </row>
    <row r="74" spans="1:12" s="26" customFormat="1" ht="12.75" x14ac:dyDescent="0.2">
      <c r="A74" s="17" t="s">
        <v>241</v>
      </c>
      <c r="B74" s="18" t="s">
        <v>242</v>
      </c>
      <c r="C74" s="32">
        <v>509206</v>
      </c>
      <c r="D74" s="17" t="s">
        <v>1218</v>
      </c>
      <c r="E74" s="18" t="s">
        <v>1186</v>
      </c>
      <c r="F74" s="18" t="s">
        <v>95</v>
      </c>
      <c r="G74" s="22" t="s">
        <v>225</v>
      </c>
      <c r="H74" s="23"/>
      <c r="I74" s="23" t="s">
        <v>35</v>
      </c>
      <c r="J74" s="17">
        <v>40284</v>
      </c>
      <c r="K74" s="25" t="s">
        <v>10</v>
      </c>
      <c r="L74" s="25" t="s">
        <v>10</v>
      </c>
    </row>
    <row r="75" spans="1:12" s="26" customFormat="1" ht="12.75" x14ac:dyDescent="0.2">
      <c r="A75" s="17" t="s">
        <v>900</v>
      </c>
      <c r="B75" s="18" t="s">
        <v>901</v>
      </c>
      <c r="C75" s="17">
        <v>509276</v>
      </c>
      <c r="D75" s="17" t="s">
        <v>1218</v>
      </c>
      <c r="E75" s="18" t="s">
        <v>1183</v>
      </c>
      <c r="F75" s="18" t="s">
        <v>95</v>
      </c>
      <c r="G75" s="22" t="s">
        <v>225</v>
      </c>
      <c r="H75" s="22"/>
      <c r="I75" s="23" t="s">
        <v>35</v>
      </c>
      <c r="J75" s="24">
        <v>43267</v>
      </c>
      <c r="K75" s="25" t="s">
        <v>10</v>
      </c>
      <c r="L75" s="25" t="s">
        <v>10</v>
      </c>
    </row>
    <row r="76" spans="1:12" s="26" customFormat="1" ht="12.75" x14ac:dyDescent="0.2">
      <c r="A76" s="17" t="s">
        <v>243</v>
      </c>
      <c r="B76" s="18" t="s">
        <v>244</v>
      </c>
      <c r="C76" s="32" t="s">
        <v>245</v>
      </c>
      <c r="D76" s="17" t="s">
        <v>1218</v>
      </c>
      <c r="E76" s="18" t="s">
        <v>1183</v>
      </c>
      <c r="F76" s="18" t="s">
        <v>246</v>
      </c>
      <c r="G76" s="22" t="s">
        <v>247</v>
      </c>
      <c r="H76" s="22"/>
      <c r="I76" s="23" t="s">
        <v>35</v>
      </c>
      <c r="J76" s="17">
        <v>38200</v>
      </c>
      <c r="K76" s="25" t="s">
        <v>248</v>
      </c>
      <c r="L76" s="25" t="s">
        <v>248</v>
      </c>
    </row>
    <row r="77" spans="1:12" s="26" customFormat="1" ht="12.75" x14ac:dyDescent="0.2">
      <c r="A77" s="17" t="s">
        <v>1125</v>
      </c>
      <c r="B77" s="18" t="s">
        <v>1126</v>
      </c>
      <c r="C77" s="32">
        <v>509289</v>
      </c>
      <c r="D77" s="17" t="s">
        <v>1222</v>
      </c>
      <c r="E77" s="18" t="s">
        <v>1197</v>
      </c>
      <c r="F77" s="18" t="s">
        <v>1179</v>
      </c>
      <c r="G77" s="22" t="s">
        <v>50</v>
      </c>
      <c r="H77" s="22"/>
      <c r="I77" s="22" t="s">
        <v>35</v>
      </c>
      <c r="J77" s="24">
        <v>43617</v>
      </c>
      <c r="K77" s="25" t="s">
        <v>97</v>
      </c>
      <c r="L77" s="25" t="s">
        <v>1062</v>
      </c>
    </row>
    <row r="78" spans="1:12" s="26" customFormat="1" ht="12.75" x14ac:dyDescent="0.2">
      <c r="A78" s="17" t="s">
        <v>249</v>
      </c>
      <c r="B78" s="18" t="s">
        <v>250</v>
      </c>
      <c r="C78" s="17" t="s">
        <v>927</v>
      </c>
      <c r="D78" s="17" t="s">
        <v>1218</v>
      </c>
      <c r="E78" s="18" t="s">
        <v>1183</v>
      </c>
      <c r="F78" s="18" t="s">
        <v>63</v>
      </c>
      <c r="G78" s="22" t="s">
        <v>36</v>
      </c>
      <c r="H78" s="22"/>
      <c r="I78" s="22" t="s">
        <v>35</v>
      </c>
      <c r="J78" s="24">
        <v>40513</v>
      </c>
      <c r="K78" s="25" t="s">
        <v>121</v>
      </c>
      <c r="L78" s="25" t="s">
        <v>721</v>
      </c>
    </row>
    <row r="79" spans="1:12" s="26" customFormat="1" ht="12.75" x14ac:dyDescent="0.2">
      <c r="A79" s="17" t="s">
        <v>921</v>
      </c>
      <c r="B79" s="18" t="s">
        <v>922</v>
      </c>
      <c r="C79" s="17">
        <v>509118</v>
      </c>
      <c r="D79" s="17" t="s">
        <v>1222</v>
      </c>
      <c r="E79" s="18" t="s">
        <v>1197</v>
      </c>
      <c r="F79" s="18" t="s">
        <v>1179</v>
      </c>
      <c r="G79" s="22" t="s">
        <v>34</v>
      </c>
      <c r="H79" s="22"/>
      <c r="I79" s="23" t="s">
        <v>35</v>
      </c>
      <c r="J79" s="24">
        <v>43374</v>
      </c>
      <c r="K79" s="25" t="s">
        <v>96</v>
      </c>
      <c r="L79" s="25" t="s">
        <v>717</v>
      </c>
    </row>
    <row r="80" spans="1:12" s="26" customFormat="1" ht="12.75" x14ac:dyDescent="0.2">
      <c r="A80" s="17" t="s">
        <v>1034</v>
      </c>
      <c r="B80" s="18" t="s">
        <v>1035</v>
      </c>
      <c r="C80" s="32">
        <v>509234</v>
      </c>
      <c r="D80" s="17" t="s">
        <v>1218</v>
      </c>
      <c r="E80" s="18" t="s">
        <v>1182</v>
      </c>
      <c r="F80" s="18" t="s">
        <v>73</v>
      </c>
      <c r="G80" s="23" t="s">
        <v>134</v>
      </c>
      <c r="H80" s="23"/>
      <c r="I80" s="23" t="s">
        <v>35</v>
      </c>
      <c r="J80" s="17">
        <v>43236</v>
      </c>
      <c r="K80" s="28" t="s">
        <v>111</v>
      </c>
      <c r="L80" s="25" t="s">
        <v>111</v>
      </c>
    </row>
    <row r="81" spans="1:12" s="26" customFormat="1" ht="12.75" x14ac:dyDescent="0.2">
      <c r="A81" s="17" t="s">
        <v>252</v>
      </c>
      <c r="B81" s="18" t="s">
        <v>253</v>
      </c>
      <c r="C81" s="32" t="s">
        <v>40</v>
      </c>
      <c r="D81" s="17" t="s">
        <v>1218</v>
      </c>
      <c r="E81" s="18" t="s">
        <v>1182</v>
      </c>
      <c r="F81" s="18" t="s">
        <v>682</v>
      </c>
      <c r="G81" s="22" t="s">
        <v>46</v>
      </c>
      <c r="H81" s="22"/>
      <c r="I81" s="23" t="s">
        <v>35</v>
      </c>
      <c r="J81" s="17">
        <v>39326</v>
      </c>
      <c r="K81" s="25" t="s">
        <v>12</v>
      </c>
      <c r="L81" s="25" t="s">
        <v>728</v>
      </c>
    </row>
    <row r="82" spans="1:12" s="26" customFormat="1" ht="12.75" x14ac:dyDescent="0.2">
      <c r="A82" s="17" t="s">
        <v>745</v>
      </c>
      <c r="B82" s="18" t="s">
        <v>746</v>
      </c>
      <c r="C82" s="17">
        <v>509139</v>
      </c>
      <c r="D82" s="17" t="s">
        <v>1222</v>
      </c>
      <c r="E82" s="18" t="s">
        <v>1196</v>
      </c>
      <c r="F82" s="18" t="s">
        <v>86</v>
      </c>
      <c r="G82" s="22" t="s">
        <v>77</v>
      </c>
      <c r="H82" s="22"/>
      <c r="I82" s="22" t="s">
        <v>35</v>
      </c>
      <c r="J82" s="24">
        <v>42079</v>
      </c>
      <c r="K82" s="22" t="s">
        <v>342</v>
      </c>
      <c r="L82" s="25" t="s">
        <v>100</v>
      </c>
    </row>
    <row r="83" spans="1:12" s="26" customFormat="1" ht="12.75" x14ac:dyDescent="0.2">
      <c r="A83" s="17" t="s">
        <v>1027</v>
      </c>
      <c r="B83" s="18" t="s">
        <v>1028</v>
      </c>
      <c r="C83" s="32" t="s">
        <v>1029</v>
      </c>
      <c r="D83" s="17" t="s">
        <v>1218</v>
      </c>
      <c r="E83" s="16" t="s">
        <v>1177</v>
      </c>
      <c r="F83" s="18" t="s">
        <v>104</v>
      </c>
      <c r="G83" s="22" t="s">
        <v>849</v>
      </c>
      <c r="H83" s="22"/>
      <c r="I83" s="23" t="s">
        <v>32</v>
      </c>
      <c r="J83" s="24" t="s">
        <v>1030</v>
      </c>
      <c r="K83" s="22" t="s">
        <v>851</v>
      </c>
      <c r="L83" s="25" t="s">
        <v>851</v>
      </c>
    </row>
    <row r="84" spans="1:12" s="26" customFormat="1" ht="12.75" x14ac:dyDescent="0.2">
      <c r="A84" s="17" t="s">
        <v>879</v>
      </c>
      <c r="B84" s="18" t="s">
        <v>880</v>
      </c>
      <c r="C84" s="17" t="s">
        <v>881</v>
      </c>
      <c r="D84" s="17" t="s">
        <v>1218</v>
      </c>
      <c r="E84" s="18" t="s">
        <v>1183</v>
      </c>
      <c r="F84" s="18" t="s">
        <v>63</v>
      </c>
      <c r="G84" s="22" t="s">
        <v>849</v>
      </c>
      <c r="H84" s="22"/>
      <c r="I84" s="23" t="s">
        <v>32</v>
      </c>
      <c r="J84" s="24" t="s">
        <v>882</v>
      </c>
      <c r="K84" s="25" t="s">
        <v>851</v>
      </c>
      <c r="L84" s="25" t="s">
        <v>851</v>
      </c>
    </row>
    <row r="85" spans="1:12" s="26" customFormat="1" ht="12.75" x14ac:dyDescent="0.2">
      <c r="A85" s="17" t="s">
        <v>254</v>
      </c>
      <c r="B85" s="18" t="s">
        <v>255</v>
      </c>
      <c r="C85" s="32">
        <v>509209</v>
      </c>
      <c r="D85" s="17" t="s">
        <v>1218</v>
      </c>
      <c r="E85" s="18" t="s">
        <v>1183</v>
      </c>
      <c r="F85" s="18" t="s">
        <v>73</v>
      </c>
      <c r="G85" s="22" t="s">
        <v>134</v>
      </c>
      <c r="H85" s="22"/>
      <c r="I85" s="23" t="s">
        <v>35</v>
      </c>
      <c r="J85" s="17" t="s">
        <v>747</v>
      </c>
      <c r="K85" s="25" t="s">
        <v>111</v>
      </c>
      <c r="L85" s="25" t="s">
        <v>727</v>
      </c>
    </row>
    <row r="86" spans="1:12" s="26" customFormat="1" ht="12.75" x14ac:dyDescent="0.2">
      <c r="A86" s="17" t="s">
        <v>256</v>
      </c>
      <c r="B86" s="18" t="s">
        <v>257</v>
      </c>
      <c r="C86" s="17" t="s">
        <v>258</v>
      </c>
      <c r="D86" s="17" t="s">
        <v>1218</v>
      </c>
      <c r="E86" s="18" t="s">
        <v>1186</v>
      </c>
      <c r="F86" s="18" t="s">
        <v>63</v>
      </c>
      <c r="G86" s="22" t="s">
        <v>41</v>
      </c>
      <c r="H86" s="22" t="s">
        <v>42</v>
      </c>
      <c r="I86" s="22" t="s">
        <v>58</v>
      </c>
      <c r="J86" s="24">
        <v>36526</v>
      </c>
      <c r="K86" s="22" t="s">
        <v>342</v>
      </c>
      <c r="L86" s="25" t="s">
        <v>11</v>
      </c>
    </row>
    <row r="87" spans="1:12" s="26" customFormat="1" ht="12.75" x14ac:dyDescent="0.2">
      <c r="A87" s="17" t="s">
        <v>259</v>
      </c>
      <c r="B87" s="18" t="s">
        <v>260</v>
      </c>
      <c r="C87" s="32">
        <v>509210</v>
      </c>
      <c r="D87" s="17" t="s">
        <v>1218</v>
      </c>
      <c r="E87" s="18" t="s">
        <v>1183</v>
      </c>
      <c r="F87" s="18" t="s">
        <v>63</v>
      </c>
      <c r="G87" s="22" t="s">
        <v>36</v>
      </c>
      <c r="H87" s="22"/>
      <c r="I87" s="23" t="s">
        <v>35</v>
      </c>
      <c r="J87" s="17" t="s">
        <v>261</v>
      </c>
      <c r="K87" s="25" t="s">
        <v>121</v>
      </c>
      <c r="L87" s="25" t="s">
        <v>721</v>
      </c>
    </row>
    <row r="88" spans="1:12" s="26" customFormat="1" ht="12.75" x14ac:dyDescent="0.2">
      <c r="A88" s="17" t="s">
        <v>788</v>
      </c>
      <c r="B88" s="18" t="s">
        <v>789</v>
      </c>
      <c r="C88" s="32" t="s">
        <v>38</v>
      </c>
      <c r="D88" s="17" t="s">
        <v>1218</v>
      </c>
      <c r="E88" s="18" t="s">
        <v>1183</v>
      </c>
      <c r="F88" s="18" t="s">
        <v>63</v>
      </c>
      <c r="G88" s="22" t="s">
        <v>39</v>
      </c>
      <c r="H88" s="22"/>
      <c r="I88" s="23" t="s">
        <v>58</v>
      </c>
      <c r="J88" s="17">
        <v>42537</v>
      </c>
      <c r="K88" s="25" t="s">
        <v>114</v>
      </c>
      <c r="L88" s="25" t="s">
        <v>131</v>
      </c>
    </row>
    <row r="89" spans="1:12" s="26" customFormat="1" ht="12.75" x14ac:dyDescent="0.2">
      <c r="A89" s="17" t="s">
        <v>856</v>
      </c>
      <c r="B89" s="18" t="s">
        <v>857</v>
      </c>
      <c r="C89" s="32" t="s">
        <v>858</v>
      </c>
      <c r="D89" s="17" t="s">
        <v>1218</v>
      </c>
      <c r="E89" s="18" t="s">
        <v>1183</v>
      </c>
      <c r="F89" s="18" t="s">
        <v>67</v>
      </c>
      <c r="G89" s="22" t="s">
        <v>859</v>
      </c>
      <c r="H89" s="22"/>
      <c r="I89" s="22" t="s">
        <v>32</v>
      </c>
      <c r="J89" s="24" t="s">
        <v>860</v>
      </c>
      <c r="K89" s="25" t="s">
        <v>861</v>
      </c>
      <c r="L89" s="25" t="s">
        <v>861</v>
      </c>
    </row>
    <row r="90" spans="1:12" s="26" customFormat="1" ht="12.75" x14ac:dyDescent="0.2">
      <c r="A90" s="17" t="s">
        <v>1101</v>
      </c>
      <c r="B90" s="29" t="s">
        <v>1102</v>
      </c>
      <c r="C90" s="17">
        <v>509285</v>
      </c>
      <c r="D90" s="17" t="s">
        <v>1218</v>
      </c>
      <c r="E90" s="18" t="s">
        <v>1177</v>
      </c>
      <c r="F90" s="18" t="s">
        <v>73</v>
      </c>
      <c r="G90" s="22" t="s">
        <v>134</v>
      </c>
      <c r="H90" s="22"/>
      <c r="I90" s="22" t="s">
        <v>35</v>
      </c>
      <c r="J90" s="24">
        <v>43009</v>
      </c>
      <c r="K90" s="25" t="s">
        <v>111</v>
      </c>
      <c r="L90" s="25" t="s">
        <v>716</v>
      </c>
    </row>
    <row r="91" spans="1:12" s="26" customFormat="1" ht="12.75" x14ac:dyDescent="0.2">
      <c r="A91" s="17" t="s">
        <v>1017</v>
      </c>
      <c r="B91" s="18" t="s">
        <v>1018</v>
      </c>
      <c r="C91" s="17">
        <v>509306</v>
      </c>
      <c r="D91" s="17" t="s">
        <v>1218</v>
      </c>
      <c r="E91" s="18" t="s">
        <v>1183</v>
      </c>
      <c r="F91" s="18" t="s">
        <v>67</v>
      </c>
      <c r="G91" s="22" t="s">
        <v>60</v>
      </c>
      <c r="H91" s="22"/>
      <c r="I91" s="23" t="s">
        <v>35</v>
      </c>
      <c r="J91" s="24">
        <v>43420</v>
      </c>
      <c r="K91" s="25" t="s">
        <v>61</v>
      </c>
      <c r="L91" s="25" t="s">
        <v>61</v>
      </c>
    </row>
    <row r="92" spans="1:12" s="26" customFormat="1" ht="12.75" x14ac:dyDescent="0.2">
      <c r="A92" s="17" t="s">
        <v>262</v>
      </c>
      <c r="B92" s="18" t="s">
        <v>263</v>
      </c>
      <c r="C92" s="32">
        <v>509212</v>
      </c>
      <c r="D92" s="17" t="s">
        <v>1218</v>
      </c>
      <c r="E92" s="18" t="s">
        <v>1184</v>
      </c>
      <c r="F92" s="18" t="s">
        <v>69</v>
      </c>
      <c r="G92" s="22" t="s">
        <v>46</v>
      </c>
      <c r="H92" s="22"/>
      <c r="I92" s="23" t="s">
        <v>35</v>
      </c>
      <c r="J92" s="17">
        <v>40330</v>
      </c>
      <c r="K92" s="25" t="s">
        <v>616</v>
      </c>
      <c r="L92" s="25" t="s">
        <v>616</v>
      </c>
    </row>
    <row r="93" spans="1:12" s="26" customFormat="1" ht="12.75" x14ac:dyDescent="0.2">
      <c r="A93" s="17" t="s">
        <v>16</v>
      </c>
      <c r="B93" s="29" t="s">
        <v>264</v>
      </c>
      <c r="C93" s="17" t="s">
        <v>352</v>
      </c>
      <c r="D93" s="17" t="s">
        <v>1218</v>
      </c>
      <c r="E93" s="18" t="s">
        <v>1182</v>
      </c>
      <c r="F93" s="18" t="s">
        <v>62</v>
      </c>
      <c r="G93" s="22" t="s">
        <v>39</v>
      </c>
      <c r="H93" s="22" t="s">
        <v>131</v>
      </c>
      <c r="I93" s="23" t="s">
        <v>35</v>
      </c>
      <c r="J93" s="24">
        <v>42720</v>
      </c>
      <c r="K93" s="25" t="s">
        <v>114</v>
      </c>
      <c r="L93" s="25" t="s">
        <v>120</v>
      </c>
    </row>
    <row r="94" spans="1:12" s="26" customFormat="1" ht="12.75" x14ac:dyDescent="0.2">
      <c r="A94" s="17" t="s">
        <v>748</v>
      </c>
      <c r="B94" s="18" t="s">
        <v>749</v>
      </c>
      <c r="C94" s="17" t="s">
        <v>156</v>
      </c>
      <c r="D94" s="17" t="s">
        <v>1221</v>
      </c>
      <c r="E94" s="18" t="s">
        <v>1198</v>
      </c>
      <c r="F94" s="18" t="s">
        <v>1179</v>
      </c>
      <c r="G94" s="22" t="s">
        <v>34</v>
      </c>
      <c r="H94" s="22"/>
      <c r="I94" s="22" t="s">
        <v>32</v>
      </c>
      <c r="J94" s="24">
        <v>42220</v>
      </c>
      <c r="K94" s="25" t="s">
        <v>96</v>
      </c>
      <c r="L94" s="25" t="s">
        <v>96</v>
      </c>
    </row>
    <row r="95" spans="1:12" s="26" customFormat="1" ht="12.75" x14ac:dyDescent="0.2">
      <c r="A95" s="17" t="s">
        <v>265</v>
      </c>
      <c r="B95" s="18" t="s">
        <v>266</v>
      </c>
      <c r="C95" s="17">
        <v>509213</v>
      </c>
      <c r="D95" s="17" t="s">
        <v>1218</v>
      </c>
      <c r="E95" s="16" t="s">
        <v>1183</v>
      </c>
      <c r="F95" s="18" t="s">
        <v>63</v>
      </c>
      <c r="G95" s="22" t="s">
        <v>88</v>
      </c>
      <c r="H95" s="22"/>
      <c r="I95" s="23" t="s">
        <v>35</v>
      </c>
      <c r="J95" s="24" t="s">
        <v>750</v>
      </c>
      <c r="K95" s="22" t="s">
        <v>267</v>
      </c>
      <c r="L95" s="25" t="s">
        <v>267</v>
      </c>
    </row>
    <row r="96" spans="1:12" s="26" customFormat="1" ht="12.75" x14ac:dyDescent="0.2">
      <c r="A96" s="17" t="s">
        <v>268</v>
      </c>
      <c r="B96" s="18" t="s">
        <v>269</v>
      </c>
      <c r="C96" s="32" t="s">
        <v>479</v>
      </c>
      <c r="D96" s="17" t="s">
        <v>1218</v>
      </c>
      <c r="E96" s="18" t="s">
        <v>1183</v>
      </c>
      <c r="F96" s="18" t="s">
        <v>69</v>
      </c>
      <c r="G96" s="22" t="s">
        <v>50</v>
      </c>
      <c r="H96" s="22"/>
      <c r="I96" s="22" t="s">
        <v>35</v>
      </c>
      <c r="J96" s="24">
        <v>39790</v>
      </c>
      <c r="K96" s="22" t="s">
        <v>97</v>
      </c>
      <c r="L96" s="25" t="s">
        <v>97</v>
      </c>
    </row>
    <row r="97" spans="1:12" s="26" customFormat="1" ht="12.75" x14ac:dyDescent="0.2">
      <c r="A97" s="17" t="s">
        <v>1127</v>
      </c>
      <c r="B97" s="18" t="s">
        <v>1128</v>
      </c>
      <c r="C97" s="32" t="s">
        <v>1163</v>
      </c>
      <c r="D97" s="17" t="s">
        <v>1218</v>
      </c>
      <c r="E97" s="18" t="s">
        <v>1183</v>
      </c>
      <c r="F97" s="18" t="s">
        <v>69</v>
      </c>
      <c r="G97" s="22" t="s">
        <v>50</v>
      </c>
      <c r="H97" s="22"/>
      <c r="I97" s="23" t="s">
        <v>35</v>
      </c>
      <c r="J97" s="17">
        <v>43800</v>
      </c>
      <c r="K97" s="25" t="s">
        <v>97</v>
      </c>
      <c r="L97" s="25" t="s">
        <v>97</v>
      </c>
    </row>
    <row r="98" spans="1:12" s="26" customFormat="1" ht="12.75" x14ac:dyDescent="0.2">
      <c r="A98" s="17" t="s">
        <v>270</v>
      </c>
      <c r="B98" s="16" t="s">
        <v>53</v>
      </c>
      <c r="C98" s="32" t="s">
        <v>416</v>
      </c>
      <c r="D98" s="17" t="s">
        <v>1218</v>
      </c>
      <c r="E98" s="16" t="s">
        <v>1184</v>
      </c>
      <c r="F98" s="18" t="s">
        <v>67</v>
      </c>
      <c r="G98" s="22" t="s">
        <v>146</v>
      </c>
      <c r="H98" s="22"/>
      <c r="I98" s="23" t="s">
        <v>35</v>
      </c>
      <c r="J98" s="17">
        <v>39067</v>
      </c>
      <c r="K98" s="22" t="s">
        <v>108</v>
      </c>
      <c r="L98" s="25" t="s">
        <v>108</v>
      </c>
    </row>
    <row r="99" spans="1:12" s="26" customFormat="1" ht="12.75" x14ac:dyDescent="0.2">
      <c r="A99" s="17" t="s">
        <v>975</v>
      </c>
      <c r="B99" s="18" t="s">
        <v>976</v>
      </c>
      <c r="C99" s="17" t="s">
        <v>211</v>
      </c>
      <c r="D99" s="17" t="s">
        <v>1218</v>
      </c>
      <c r="E99" s="18" t="s">
        <v>1183</v>
      </c>
      <c r="F99" s="18" t="s">
        <v>69</v>
      </c>
      <c r="G99" s="22" t="s">
        <v>49</v>
      </c>
      <c r="H99" s="22"/>
      <c r="I99" s="23" t="s">
        <v>35</v>
      </c>
      <c r="J99" s="24">
        <v>43328</v>
      </c>
      <c r="K99" s="25" t="s">
        <v>105</v>
      </c>
      <c r="L99" s="25" t="s">
        <v>105</v>
      </c>
    </row>
    <row r="100" spans="1:12" s="26" customFormat="1" ht="12.75" x14ac:dyDescent="0.2">
      <c r="A100" s="17" t="s">
        <v>601</v>
      </c>
      <c r="B100" s="18" t="s">
        <v>602</v>
      </c>
      <c r="C100" s="17" t="s">
        <v>538</v>
      </c>
      <c r="D100" s="17" t="s">
        <v>1220</v>
      </c>
      <c r="E100" s="18" t="s">
        <v>1190</v>
      </c>
      <c r="F100" s="18" t="s">
        <v>50</v>
      </c>
      <c r="G100" s="22" t="s">
        <v>77</v>
      </c>
      <c r="H100" s="22" t="s">
        <v>165</v>
      </c>
      <c r="I100" s="23" t="s">
        <v>35</v>
      </c>
      <c r="J100" s="24">
        <v>41396</v>
      </c>
      <c r="K100" s="25" t="s">
        <v>342</v>
      </c>
      <c r="L100" s="25" t="s">
        <v>100</v>
      </c>
    </row>
    <row r="101" spans="1:12" s="26" customFormat="1" ht="12.75" x14ac:dyDescent="0.2">
      <c r="A101" s="17" t="s">
        <v>965</v>
      </c>
      <c r="B101" s="18" t="s">
        <v>966</v>
      </c>
      <c r="C101" s="32" t="s">
        <v>151</v>
      </c>
      <c r="D101" s="17" t="s">
        <v>1218</v>
      </c>
      <c r="E101" s="18" t="s">
        <v>1182</v>
      </c>
      <c r="F101" s="18" t="s">
        <v>69</v>
      </c>
      <c r="G101" s="22" t="s">
        <v>140</v>
      </c>
      <c r="H101" s="22"/>
      <c r="I101" s="22" t="s">
        <v>32</v>
      </c>
      <c r="J101" s="24">
        <v>43236</v>
      </c>
      <c r="K101" s="22" t="s">
        <v>106</v>
      </c>
      <c r="L101" s="25" t="s">
        <v>729</v>
      </c>
    </row>
    <row r="102" spans="1:12" s="26" customFormat="1" ht="12.75" x14ac:dyDescent="0.2">
      <c r="A102" s="30" t="s">
        <v>272</v>
      </c>
      <c r="B102" s="18" t="s">
        <v>273</v>
      </c>
      <c r="C102" s="32">
        <v>509214</v>
      </c>
      <c r="D102" s="17" t="s">
        <v>1218</v>
      </c>
      <c r="E102" s="18" t="s">
        <v>1183</v>
      </c>
      <c r="F102" s="18" t="s">
        <v>63</v>
      </c>
      <c r="G102" s="22" t="s">
        <v>41</v>
      </c>
      <c r="H102" s="22" t="s">
        <v>68</v>
      </c>
      <c r="I102" s="22" t="s">
        <v>35</v>
      </c>
      <c r="J102" s="24">
        <v>38901</v>
      </c>
      <c r="K102" s="25" t="s">
        <v>342</v>
      </c>
      <c r="L102" s="25" t="s">
        <v>11</v>
      </c>
    </row>
    <row r="103" spans="1:12" s="26" customFormat="1" ht="12.75" x14ac:dyDescent="0.2">
      <c r="A103" s="17" t="s">
        <v>869</v>
      </c>
      <c r="B103" s="18" t="s">
        <v>870</v>
      </c>
      <c r="C103" s="32">
        <v>509191</v>
      </c>
      <c r="D103" s="17" t="s">
        <v>1218</v>
      </c>
      <c r="E103" s="18" t="s">
        <v>1182</v>
      </c>
      <c r="F103" s="18" t="s">
        <v>63</v>
      </c>
      <c r="G103" s="23" t="s">
        <v>88</v>
      </c>
      <c r="H103" s="22"/>
      <c r="I103" s="22" t="s">
        <v>35</v>
      </c>
      <c r="J103" s="24">
        <v>43313</v>
      </c>
      <c r="K103" s="28" t="s">
        <v>267</v>
      </c>
      <c r="L103" s="25" t="s">
        <v>267</v>
      </c>
    </row>
    <row r="104" spans="1:12" s="26" customFormat="1" ht="12.75" x14ac:dyDescent="0.2">
      <c r="A104" s="17" t="s">
        <v>274</v>
      </c>
      <c r="B104" s="18" t="s">
        <v>275</v>
      </c>
      <c r="C104" s="17">
        <v>509215</v>
      </c>
      <c r="D104" s="17" t="s">
        <v>1218</v>
      </c>
      <c r="E104" s="18" t="s">
        <v>1182</v>
      </c>
      <c r="F104" s="18" t="s">
        <v>62</v>
      </c>
      <c r="G104" s="22" t="s">
        <v>51</v>
      </c>
      <c r="H104" s="22"/>
      <c r="I104" s="23" t="s">
        <v>35</v>
      </c>
      <c r="J104" s="24" t="s">
        <v>744</v>
      </c>
      <c r="K104" s="22" t="s">
        <v>114</v>
      </c>
      <c r="L104" s="25" t="s">
        <v>145</v>
      </c>
    </row>
    <row r="105" spans="1:12" s="26" customFormat="1" ht="12.75" x14ac:dyDescent="0.2">
      <c r="A105" s="17" t="s">
        <v>276</v>
      </c>
      <c r="B105" s="16" t="s">
        <v>277</v>
      </c>
      <c r="C105" s="32">
        <v>509216</v>
      </c>
      <c r="D105" s="17" t="s">
        <v>1218</v>
      </c>
      <c r="E105" s="16" t="s">
        <v>1182</v>
      </c>
      <c r="F105" s="18" t="s">
        <v>59</v>
      </c>
      <c r="G105" s="22" t="s">
        <v>77</v>
      </c>
      <c r="H105" s="22"/>
      <c r="I105" s="23" t="s">
        <v>35</v>
      </c>
      <c r="J105" s="24" t="s">
        <v>575</v>
      </c>
      <c r="K105" s="25" t="s">
        <v>342</v>
      </c>
      <c r="L105" s="25" t="s">
        <v>100</v>
      </c>
    </row>
    <row r="106" spans="1:12" s="26" customFormat="1" ht="12.75" x14ac:dyDescent="0.2">
      <c r="A106" s="17" t="s">
        <v>278</v>
      </c>
      <c r="B106" s="18" t="s">
        <v>279</v>
      </c>
      <c r="C106" s="32" t="s">
        <v>125</v>
      </c>
      <c r="D106" s="17" t="s">
        <v>1218</v>
      </c>
      <c r="E106" s="18" t="s">
        <v>1183</v>
      </c>
      <c r="F106" s="18" t="s">
        <v>69</v>
      </c>
      <c r="G106" s="22" t="s">
        <v>50</v>
      </c>
      <c r="H106" s="22"/>
      <c r="I106" s="23" t="s">
        <v>35</v>
      </c>
      <c r="J106" s="17">
        <v>40618</v>
      </c>
      <c r="K106" s="25" t="s">
        <v>97</v>
      </c>
      <c r="L106" s="25" t="s">
        <v>97</v>
      </c>
    </row>
    <row r="107" spans="1:12" s="26" customFormat="1" ht="12.75" x14ac:dyDescent="0.2">
      <c r="A107" s="17" t="s">
        <v>280</v>
      </c>
      <c r="B107" s="18" t="s">
        <v>281</v>
      </c>
      <c r="C107" s="32">
        <v>509217</v>
      </c>
      <c r="D107" s="17" t="s">
        <v>1218</v>
      </c>
      <c r="E107" s="18" t="s">
        <v>1182</v>
      </c>
      <c r="F107" s="18" t="s">
        <v>682</v>
      </c>
      <c r="G107" s="22" t="s">
        <v>124</v>
      </c>
      <c r="H107" s="22"/>
      <c r="I107" s="23" t="s">
        <v>35</v>
      </c>
      <c r="J107" s="17">
        <v>40618</v>
      </c>
      <c r="K107" s="25" t="s">
        <v>106</v>
      </c>
      <c r="L107" s="25" t="s">
        <v>9</v>
      </c>
    </row>
    <row r="108" spans="1:12" s="26" customFormat="1" ht="12.75" x14ac:dyDescent="0.2">
      <c r="A108" s="17">
        <v>155806924619</v>
      </c>
      <c r="B108" s="18" t="s">
        <v>282</v>
      </c>
      <c r="C108" s="32">
        <v>509122</v>
      </c>
      <c r="D108" s="17" t="s">
        <v>1222</v>
      </c>
      <c r="E108" s="18" t="s">
        <v>1199</v>
      </c>
      <c r="F108" s="18" t="s">
        <v>86</v>
      </c>
      <c r="G108" s="22" t="s">
        <v>34</v>
      </c>
      <c r="H108" s="22"/>
      <c r="I108" s="23" t="s">
        <v>35</v>
      </c>
      <c r="J108" s="17">
        <v>41091</v>
      </c>
      <c r="K108" s="22" t="s">
        <v>96</v>
      </c>
      <c r="L108" s="25" t="s">
        <v>96</v>
      </c>
    </row>
    <row r="109" spans="1:12" s="26" customFormat="1" ht="12.75" x14ac:dyDescent="0.2">
      <c r="A109" s="17" t="s">
        <v>711</v>
      </c>
      <c r="B109" s="29" t="s">
        <v>712</v>
      </c>
      <c r="C109" s="32">
        <v>509218</v>
      </c>
      <c r="D109" s="17" t="s">
        <v>1219</v>
      </c>
      <c r="E109" s="18" t="s">
        <v>1200</v>
      </c>
      <c r="F109" s="18" t="s">
        <v>65</v>
      </c>
      <c r="G109" s="22" t="s">
        <v>123</v>
      </c>
      <c r="H109" s="22"/>
      <c r="I109" s="22" t="s">
        <v>32</v>
      </c>
      <c r="J109" s="24">
        <v>41869</v>
      </c>
      <c r="K109" s="25" t="s">
        <v>117</v>
      </c>
      <c r="L109" s="25" t="s">
        <v>720</v>
      </c>
    </row>
    <row r="110" spans="1:12" s="26" customFormat="1" ht="12.75" x14ac:dyDescent="0.2">
      <c r="A110" s="17" t="s">
        <v>639</v>
      </c>
      <c r="B110" s="18" t="s">
        <v>640</v>
      </c>
      <c r="C110" s="32">
        <v>509127</v>
      </c>
      <c r="D110" s="17" t="s">
        <v>1218</v>
      </c>
      <c r="E110" s="18" t="s">
        <v>1177</v>
      </c>
      <c r="F110" s="18" t="s">
        <v>63</v>
      </c>
      <c r="G110" s="22" t="s">
        <v>34</v>
      </c>
      <c r="H110" s="22"/>
      <c r="I110" s="22"/>
      <c r="J110" s="24">
        <v>41380</v>
      </c>
      <c r="K110" s="25" t="s">
        <v>121</v>
      </c>
      <c r="L110" s="25" t="s">
        <v>121</v>
      </c>
    </row>
    <row r="111" spans="1:12" s="26" customFormat="1" ht="12.75" x14ac:dyDescent="0.2">
      <c r="A111" s="17" t="s">
        <v>284</v>
      </c>
      <c r="B111" s="18" t="s">
        <v>285</v>
      </c>
      <c r="C111" s="17">
        <v>509219</v>
      </c>
      <c r="D111" s="17" t="s">
        <v>1218</v>
      </c>
      <c r="E111" s="29" t="s">
        <v>1183</v>
      </c>
      <c r="F111" s="18" t="s">
        <v>73</v>
      </c>
      <c r="G111" s="22" t="s">
        <v>134</v>
      </c>
      <c r="H111" s="22"/>
      <c r="I111" s="23" t="s">
        <v>35</v>
      </c>
      <c r="J111" s="24" t="s">
        <v>286</v>
      </c>
      <c r="K111" s="25" t="s">
        <v>111</v>
      </c>
      <c r="L111" s="25" t="s">
        <v>716</v>
      </c>
    </row>
    <row r="112" spans="1:12" s="26" customFormat="1" ht="12.75" x14ac:dyDescent="0.2">
      <c r="A112" s="17" t="s">
        <v>935</v>
      </c>
      <c r="B112" s="16" t="s">
        <v>936</v>
      </c>
      <c r="C112" s="32">
        <v>509269</v>
      </c>
      <c r="D112" s="17" t="s">
        <v>1218</v>
      </c>
      <c r="E112" s="29" t="s">
        <v>1183</v>
      </c>
      <c r="F112" s="18" t="s">
        <v>69</v>
      </c>
      <c r="G112" s="22" t="s">
        <v>77</v>
      </c>
      <c r="H112" s="22"/>
      <c r="I112" s="22" t="s">
        <v>35</v>
      </c>
      <c r="J112" s="24" t="s">
        <v>937</v>
      </c>
      <c r="K112" s="25" t="s">
        <v>342</v>
      </c>
      <c r="L112" s="25" t="s">
        <v>100</v>
      </c>
    </row>
    <row r="113" spans="1:12" s="26" customFormat="1" ht="12.75" x14ac:dyDescent="0.2">
      <c r="A113" s="17" t="s">
        <v>287</v>
      </c>
      <c r="B113" s="16" t="s">
        <v>288</v>
      </c>
      <c r="C113" s="32">
        <v>509220</v>
      </c>
      <c r="D113" s="17" t="s">
        <v>1218</v>
      </c>
      <c r="E113" s="16" t="s">
        <v>1182</v>
      </c>
      <c r="F113" s="18" t="s">
        <v>61</v>
      </c>
      <c r="G113" s="22" t="s">
        <v>60</v>
      </c>
      <c r="H113" s="22"/>
      <c r="I113" s="23" t="s">
        <v>35</v>
      </c>
      <c r="J113" s="17" t="s">
        <v>751</v>
      </c>
      <c r="K113" s="22" t="s">
        <v>61</v>
      </c>
      <c r="L113" s="25" t="s">
        <v>61</v>
      </c>
    </row>
    <row r="114" spans="1:12" s="26" customFormat="1" ht="12.75" x14ac:dyDescent="0.2">
      <c r="A114" s="17" t="s">
        <v>289</v>
      </c>
      <c r="B114" s="18" t="s">
        <v>290</v>
      </c>
      <c r="C114" s="17">
        <v>509221</v>
      </c>
      <c r="D114" s="17" t="s">
        <v>1219</v>
      </c>
      <c r="E114" s="18" t="s">
        <v>1178</v>
      </c>
      <c r="F114" s="18" t="s">
        <v>1179</v>
      </c>
      <c r="G114" s="22" t="s">
        <v>34</v>
      </c>
      <c r="H114" s="22"/>
      <c r="I114" s="23" t="s">
        <v>35</v>
      </c>
      <c r="J114" s="17" t="s">
        <v>291</v>
      </c>
      <c r="K114" s="22" t="s">
        <v>96</v>
      </c>
      <c r="L114" s="25" t="s">
        <v>96</v>
      </c>
    </row>
    <row r="115" spans="1:12" s="26" customFormat="1" ht="12.75" x14ac:dyDescent="0.2">
      <c r="A115" s="17" t="s">
        <v>292</v>
      </c>
      <c r="B115" s="18" t="s">
        <v>293</v>
      </c>
      <c r="C115" s="17">
        <v>509222</v>
      </c>
      <c r="D115" s="17" t="s">
        <v>1220</v>
      </c>
      <c r="E115" s="18" t="s">
        <v>1201</v>
      </c>
      <c r="F115" s="18" t="s">
        <v>50</v>
      </c>
      <c r="G115" s="22" t="s">
        <v>34</v>
      </c>
      <c r="H115" s="22"/>
      <c r="I115" s="23" t="s">
        <v>35</v>
      </c>
      <c r="J115" s="24">
        <v>39539</v>
      </c>
      <c r="K115" s="25" t="s">
        <v>96</v>
      </c>
      <c r="L115" s="25" t="s">
        <v>96</v>
      </c>
    </row>
    <row r="116" spans="1:12" s="26" customFormat="1" ht="12.75" x14ac:dyDescent="0.2">
      <c r="A116" s="17" t="s">
        <v>931</v>
      </c>
      <c r="B116" s="18" t="s">
        <v>932</v>
      </c>
      <c r="C116" s="17">
        <v>509279</v>
      </c>
      <c r="D116" s="17" t="s">
        <v>1218</v>
      </c>
      <c r="E116" s="18" t="s">
        <v>1182</v>
      </c>
      <c r="F116" s="18" t="s">
        <v>63</v>
      </c>
      <c r="G116" s="22" t="s">
        <v>124</v>
      </c>
      <c r="H116" s="22"/>
      <c r="I116" s="22" t="s">
        <v>35</v>
      </c>
      <c r="J116" s="24" t="s">
        <v>933</v>
      </c>
      <c r="K116" s="22" t="s">
        <v>106</v>
      </c>
      <c r="L116" s="25" t="s">
        <v>9</v>
      </c>
    </row>
    <row r="117" spans="1:12" s="26" customFormat="1" ht="12.75" x14ac:dyDescent="0.2">
      <c r="A117" s="17" t="s">
        <v>923</v>
      </c>
      <c r="B117" s="29" t="s">
        <v>924</v>
      </c>
      <c r="C117" s="32">
        <v>509125</v>
      </c>
      <c r="D117" s="17" t="s">
        <v>1222</v>
      </c>
      <c r="E117" s="18" t="s">
        <v>1197</v>
      </c>
      <c r="F117" s="18" t="s">
        <v>1179</v>
      </c>
      <c r="G117" s="22" t="s">
        <v>77</v>
      </c>
      <c r="H117" s="22"/>
      <c r="I117" s="22" t="s">
        <v>35</v>
      </c>
      <c r="J117" s="24" t="s">
        <v>925</v>
      </c>
      <c r="K117" s="25" t="s">
        <v>342</v>
      </c>
      <c r="L117" s="25" t="s">
        <v>100</v>
      </c>
    </row>
    <row r="118" spans="1:12" s="26" customFormat="1" ht="12.75" x14ac:dyDescent="0.2">
      <c r="A118" s="17" t="s">
        <v>752</v>
      </c>
      <c r="B118" s="16" t="s">
        <v>753</v>
      </c>
      <c r="C118" s="32">
        <v>509249</v>
      </c>
      <c r="D118" s="17" t="s">
        <v>1220</v>
      </c>
      <c r="E118" s="18" t="s">
        <v>1187</v>
      </c>
      <c r="F118" s="18" t="s">
        <v>59</v>
      </c>
      <c r="G118" s="22" t="s">
        <v>144</v>
      </c>
      <c r="H118" s="22"/>
      <c r="I118" s="23" t="s">
        <v>35</v>
      </c>
      <c r="J118" s="17">
        <v>42110</v>
      </c>
      <c r="K118" s="22" t="s">
        <v>13</v>
      </c>
      <c r="L118" s="25" t="s">
        <v>13</v>
      </c>
    </row>
    <row r="119" spans="1:12" s="26" customFormat="1" ht="12.75" x14ac:dyDescent="0.2">
      <c r="A119" s="17" t="s">
        <v>854</v>
      </c>
      <c r="B119" s="18" t="s">
        <v>855</v>
      </c>
      <c r="C119" s="32">
        <v>509275</v>
      </c>
      <c r="D119" s="17" t="s">
        <v>1218</v>
      </c>
      <c r="E119" s="18" t="s">
        <v>1182</v>
      </c>
      <c r="F119" s="18" t="s">
        <v>73</v>
      </c>
      <c r="G119" s="22" t="s">
        <v>134</v>
      </c>
      <c r="H119" s="22"/>
      <c r="I119" s="22" t="s">
        <v>35</v>
      </c>
      <c r="J119" s="24">
        <v>43313</v>
      </c>
      <c r="K119" s="22" t="s">
        <v>111</v>
      </c>
      <c r="L119" s="25" t="s">
        <v>111</v>
      </c>
    </row>
    <row r="120" spans="1:12" s="26" customFormat="1" ht="12.75" x14ac:dyDescent="0.2">
      <c r="A120" s="17" t="s">
        <v>984</v>
      </c>
      <c r="B120" s="18" t="s">
        <v>985</v>
      </c>
      <c r="C120" s="32">
        <v>509164</v>
      </c>
      <c r="D120" s="17" t="s">
        <v>1218</v>
      </c>
      <c r="E120" s="29" t="s">
        <v>1182</v>
      </c>
      <c r="F120" s="18" t="s">
        <v>61</v>
      </c>
      <c r="G120" s="22" t="s">
        <v>60</v>
      </c>
      <c r="H120" s="22"/>
      <c r="I120" s="22" t="s">
        <v>35</v>
      </c>
      <c r="J120" s="24" t="s">
        <v>986</v>
      </c>
      <c r="K120" s="25" t="s">
        <v>61</v>
      </c>
      <c r="L120" s="25" t="s">
        <v>61</v>
      </c>
    </row>
    <row r="121" spans="1:12" s="26" customFormat="1" ht="12.75" x14ac:dyDescent="0.2">
      <c r="A121" s="17" t="s">
        <v>603</v>
      </c>
      <c r="B121" s="18" t="s">
        <v>604</v>
      </c>
      <c r="C121" s="17" t="s">
        <v>458</v>
      </c>
      <c r="D121" s="17" t="s">
        <v>1220</v>
      </c>
      <c r="E121" s="18" t="s">
        <v>1190</v>
      </c>
      <c r="F121" s="18" t="s">
        <v>50</v>
      </c>
      <c r="G121" s="22" t="s">
        <v>50</v>
      </c>
      <c r="H121" s="22"/>
      <c r="I121" s="23" t="s">
        <v>35</v>
      </c>
      <c r="J121" s="17">
        <v>41548</v>
      </c>
      <c r="K121" s="25" t="s">
        <v>97</v>
      </c>
      <c r="L121" s="25" t="s">
        <v>97</v>
      </c>
    </row>
    <row r="122" spans="1:12" s="26" customFormat="1" ht="12.75" x14ac:dyDescent="0.2">
      <c r="A122" s="17" t="s">
        <v>295</v>
      </c>
      <c r="B122" s="18" t="s">
        <v>296</v>
      </c>
      <c r="C122" s="32">
        <v>509223</v>
      </c>
      <c r="D122" s="17" t="s">
        <v>1220</v>
      </c>
      <c r="E122" s="18" t="s">
        <v>1202</v>
      </c>
      <c r="F122" s="18" t="s">
        <v>59</v>
      </c>
      <c r="G122" s="22" t="s">
        <v>77</v>
      </c>
      <c r="H122" s="22"/>
      <c r="I122" s="23" t="s">
        <v>35</v>
      </c>
      <c r="J122" s="17" t="s">
        <v>575</v>
      </c>
      <c r="K122" s="25" t="s">
        <v>342</v>
      </c>
      <c r="L122" s="25" t="s">
        <v>100</v>
      </c>
    </row>
    <row r="123" spans="1:12" s="26" customFormat="1" ht="12.75" x14ac:dyDescent="0.2">
      <c r="A123" s="17" t="s">
        <v>297</v>
      </c>
      <c r="B123" s="16" t="s">
        <v>298</v>
      </c>
      <c r="C123" s="17" t="s">
        <v>133</v>
      </c>
      <c r="D123" s="17" t="s">
        <v>1218</v>
      </c>
      <c r="E123" s="18" t="s">
        <v>1183</v>
      </c>
      <c r="F123" s="18" t="s">
        <v>67</v>
      </c>
      <c r="G123" s="22" t="s">
        <v>146</v>
      </c>
      <c r="H123" s="22"/>
      <c r="I123" s="23" t="s">
        <v>35</v>
      </c>
      <c r="J123" s="24">
        <v>38641</v>
      </c>
      <c r="K123" s="25" t="s">
        <v>108</v>
      </c>
      <c r="L123" s="25" t="s">
        <v>108</v>
      </c>
    </row>
    <row r="124" spans="1:12" s="26" customFormat="1" ht="12.75" x14ac:dyDescent="0.2">
      <c r="A124" s="17" t="s">
        <v>299</v>
      </c>
      <c r="B124" s="29" t="s">
        <v>300</v>
      </c>
      <c r="C124" s="32" t="s">
        <v>92</v>
      </c>
      <c r="D124" s="17" t="s">
        <v>1218</v>
      </c>
      <c r="E124" s="29" t="s">
        <v>1177</v>
      </c>
      <c r="F124" s="18" t="s">
        <v>63</v>
      </c>
      <c r="G124" s="22" t="s">
        <v>41</v>
      </c>
      <c r="H124" s="22" t="s">
        <v>42</v>
      </c>
      <c r="I124" s="22" t="s">
        <v>35</v>
      </c>
      <c r="J124" s="24">
        <v>40393</v>
      </c>
      <c r="K124" s="25" t="s">
        <v>342</v>
      </c>
      <c r="L124" s="25" t="s">
        <v>11</v>
      </c>
    </row>
    <row r="125" spans="1:12" s="26" customFormat="1" ht="12.75" x14ac:dyDescent="0.2">
      <c r="A125" s="17" t="s">
        <v>301</v>
      </c>
      <c r="B125" s="18" t="s">
        <v>302</v>
      </c>
      <c r="C125" s="32">
        <v>509224</v>
      </c>
      <c r="D125" s="17" t="s">
        <v>1222</v>
      </c>
      <c r="E125" s="18" t="s">
        <v>1203</v>
      </c>
      <c r="F125" s="18" t="s">
        <v>1179</v>
      </c>
      <c r="G125" s="23" t="s">
        <v>34</v>
      </c>
      <c r="H125" s="22"/>
      <c r="I125" s="23" t="s">
        <v>35</v>
      </c>
      <c r="J125" s="17">
        <v>37987</v>
      </c>
      <c r="K125" s="28" t="s">
        <v>96</v>
      </c>
      <c r="L125" s="25" t="s">
        <v>96</v>
      </c>
    </row>
    <row r="126" spans="1:12" s="26" customFormat="1" ht="12.75" x14ac:dyDescent="0.2">
      <c r="A126" s="17" t="s">
        <v>624</v>
      </c>
      <c r="B126" s="18" t="s">
        <v>625</v>
      </c>
      <c r="C126" s="32" t="s">
        <v>192</v>
      </c>
      <c r="D126" s="17" t="s">
        <v>1220</v>
      </c>
      <c r="E126" s="18" t="s">
        <v>1190</v>
      </c>
      <c r="F126" s="18" t="s">
        <v>50</v>
      </c>
      <c r="G126" s="22" t="s">
        <v>77</v>
      </c>
      <c r="H126" s="22" t="s">
        <v>165</v>
      </c>
      <c r="I126" s="22" t="s">
        <v>35</v>
      </c>
      <c r="J126" s="24" t="s">
        <v>626</v>
      </c>
      <c r="K126" s="25" t="s">
        <v>342</v>
      </c>
      <c r="L126" s="25" t="s">
        <v>100</v>
      </c>
    </row>
    <row r="127" spans="1:12" s="26" customFormat="1" ht="12.75" x14ac:dyDescent="0.2">
      <c r="A127" s="17" t="s">
        <v>142</v>
      </c>
      <c r="B127" s="26" t="s">
        <v>143</v>
      </c>
      <c r="C127" s="32">
        <v>509225</v>
      </c>
      <c r="D127" s="17" t="s">
        <v>1218</v>
      </c>
      <c r="E127" s="18" t="s">
        <v>1183</v>
      </c>
      <c r="F127" s="18" t="s">
        <v>63</v>
      </c>
      <c r="G127" s="22" t="s">
        <v>41</v>
      </c>
      <c r="H127" s="22" t="s">
        <v>74</v>
      </c>
      <c r="I127" s="23" t="s">
        <v>35</v>
      </c>
      <c r="J127" s="17">
        <v>40821</v>
      </c>
      <c r="K127" s="25" t="s">
        <v>342</v>
      </c>
      <c r="L127" s="25" t="s">
        <v>11</v>
      </c>
    </row>
    <row r="128" spans="1:12" s="26" customFormat="1" ht="12.75" x14ac:dyDescent="0.2">
      <c r="A128" s="17" t="s">
        <v>754</v>
      </c>
      <c r="B128" s="18" t="s">
        <v>755</v>
      </c>
      <c r="C128" s="17" t="s">
        <v>1031</v>
      </c>
      <c r="D128" s="17" t="s">
        <v>1218</v>
      </c>
      <c r="E128" s="18" t="s">
        <v>1186</v>
      </c>
      <c r="F128" s="18" t="s">
        <v>246</v>
      </c>
      <c r="G128" s="22" t="s">
        <v>247</v>
      </c>
      <c r="H128" s="22"/>
      <c r="I128" s="23" t="s">
        <v>35</v>
      </c>
      <c r="J128" s="24">
        <v>42065</v>
      </c>
      <c r="K128" s="25" t="s">
        <v>248</v>
      </c>
      <c r="L128" s="25" t="s">
        <v>248</v>
      </c>
    </row>
    <row r="129" spans="1:12" s="26" customFormat="1" ht="12.75" x14ac:dyDescent="0.2">
      <c r="A129" s="17" t="s">
        <v>1057</v>
      </c>
      <c r="B129" s="18" t="s">
        <v>1058</v>
      </c>
      <c r="C129" s="17">
        <v>509315</v>
      </c>
      <c r="D129" s="17" t="s">
        <v>1218</v>
      </c>
      <c r="E129" s="29" t="s">
        <v>1182</v>
      </c>
      <c r="F129" s="18" t="s">
        <v>69</v>
      </c>
      <c r="G129" s="22" t="s">
        <v>34</v>
      </c>
      <c r="H129" s="22"/>
      <c r="I129" s="23" t="s">
        <v>35</v>
      </c>
      <c r="J129" s="17" t="s">
        <v>1059</v>
      </c>
      <c r="K129" s="22" t="s">
        <v>96</v>
      </c>
      <c r="L129" s="25" t="s">
        <v>96</v>
      </c>
    </row>
    <row r="130" spans="1:12" s="26" customFormat="1" ht="12.75" x14ac:dyDescent="0.2">
      <c r="A130" s="17" t="s">
        <v>1044</v>
      </c>
      <c r="B130" s="18" t="s">
        <v>1045</v>
      </c>
      <c r="C130" s="32" t="s">
        <v>841</v>
      </c>
      <c r="D130" s="17" t="s">
        <v>1218</v>
      </c>
      <c r="E130" s="29" t="s">
        <v>1182</v>
      </c>
      <c r="F130" s="18" t="s">
        <v>69</v>
      </c>
      <c r="G130" s="22" t="s">
        <v>49</v>
      </c>
      <c r="H130" s="22"/>
      <c r="I130" s="23" t="s">
        <v>35</v>
      </c>
      <c r="J130" s="17">
        <v>40467</v>
      </c>
      <c r="K130" s="25" t="s">
        <v>105</v>
      </c>
      <c r="L130" s="25" t="s">
        <v>818</v>
      </c>
    </row>
    <row r="131" spans="1:12" s="26" customFormat="1" ht="12.75" x14ac:dyDescent="0.2">
      <c r="A131" s="17" t="s">
        <v>304</v>
      </c>
      <c r="B131" s="23" t="s">
        <v>305</v>
      </c>
      <c r="C131" s="32">
        <v>509227</v>
      </c>
      <c r="D131" s="17" t="s">
        <v>1218</v>
      </c>
      <c r="E131" s="29" t="s">
        <v>1192</v>
      </c>
      <c r="F131" s="18" t="s">
        <v>73</v>
      </c>
      <c r="G131" s="22" t="s">
        <v>134</v>
      </c>
      <c r="H131" s="22"/>
      <c r="I131" s="22" t="s">
        <v>35</v>
      </c>
      <c r="J131" s="24" t="s">
        <v>756</v>
      </c>
      <c r="K131" s="25" t="s">
        <v>111</v>
      </c>
      <c r="L131" s="25" t="s">
        <v>111</v>
      </c>
    </row>
    <row r="132" spans="1:12" s="26" customFormat="1" ht="12.75" x14ac:dyDescent="0.2">
      <c r="A132" s="17" t="s">
        <v>306</v>
      </c>
      <c r="B132" s="18" t="s">
        <v>307</v>
      </c>
      <c r="C132" s="17" t="s">
        <v>103</v>
      </c>
      <c r="D132" s="17" t="s">
        <v>1218</v>
      </c>
      <c r="E132" s="18" t="s">
        <v>1186</v>
      </c>
      <c r="F132" s="18" t="s">
        <v>104</v>
      </c>
      <c r="G132" s="22" t="s">
        <v>49</v>
      </c>
      <c r="H132" s="22"/>
      <c r="I132" s="23" t="s">
        <v>32</v>
      </c>
      <c r="J132" s="24">
        <v>41122</v>
      </c>
      <c r="K132" s="25" t="s">
        <v>105</v>
      </c>
      <c r="L132" s="25" t="s">
        <v>724</v>
      </c>
    </row>
    <row r="133" spans="1:12" s="26" customFormat="1" ht="12.75" x14ac:dyDescent="0.2">
      <c r="A133" s="17" t="s">
        <v>1088</v>
      </c>
      <c r="B133" s="16" t="s">
        <v>1089</v>
      </c>
      <c r="C133" s="17" t="s">
        <v>1090</v>
      </c>
      <c r="D133" s="17" t="s">
        <v>1218</v>
      </c>
      <c r="E133" s="18" t="s">
        <v>1182</v>
      </c>
      <c r="F133" s="18" t="s">
        <v>104</v>
      </c>
      <c r="G133" s="22" t="s">
        <v>49</v>
      </c>
      <c r="H133" s="22"/>
      <c r="I133" s="23" t="s">
        <v>32</v>
      </c>
      <c r="J133" s="24">
        <v>43420</v>
      </c>
      <c r="K133" s="25" t="s">
        <v>105</v>
      </c>
      <c r="L133" s="25" t="s">
        <v>724</v>
      </c>
    </row>
    <row r="134" spans="1:12" s="26" customFormat="1" ht="12.75" x14ac:dyDescent="0.2">
      <c r="A134" s="17" t="s">
        <v>98</v>
      </c>
      <c r="B134" s="18" t="s">
        <v>99</v>
      </c>
      <c r="C134" s="32">
        <v>509230</v>
      </c>
      <c r="D134" s="17" t="s">
        <v>1218</v>
      </c>
      <c r="E134" s="18" t="s">
        <v>1182</v>
      </c>
      <c r="F134" s="18" t="s">
        <v>61</v>
      </c>
      <c r="G134" s="22" t="s">
        <v>60</v>
      </c>
      <c r="H134" s="22"/>
      <c r="I134" s="23" t="s">
        <v>35</v>
      </c>
      <c r="J134" s="17">
        <v>40498</v>
      </c>
      <c r="K134" s="25" t="s">
        <v>61</v>
      </c>
      <c r="L134" s="25" t="s">
        <v>61</v>
      </c>
    </row>
    <row r="135" spans="1:12" s="26" customFormat="1" ht="12.75" x14ac:dyDescent="0.2">
      <c r="A135" s="17" t="s">
        <v>308</v>
      </c>
      <c r="B135" s="18" t="s">
        <v>309</v>
      </c>
      <c r="C135" s="32">
        <v>509231</v>
      </c>
      <c r="D135" s="17" t="s">
        <v>1218</v>
      </c>
      <c r="E135" s="16" t="s">
        <v>1184</v>
      </c>
      <c r="F135" s="18" t="s">
        <v>69</v>
      </c>
      <c r="G135" s="22" t="s">
        <v>34</v>
      </c>
      <c r="H135" s="22"/>
      <c r="I135" s="23" t="s">
        <v>35</v>
      </c>
      <c r="J135" s="24" t="s">
        <v>310</v>
      </c>
      <c r="K135" s="22" t="s">
        <v>96</v>
      </c>
      <c r="L135" s="25" t="s">
        <v>96</v>
      </c>
    </row>
    <row r="136" spans="1:12" s="26" customFormat="1" ht="12.75" x14ac:dyDescent="0.2">
      <c r="A136" s="17" t="s">
        <v>1054</v>
      </c>
      <c r="B136" s="29" t="s">
        <v>1055</v>
      </c>
      <c r="C136" s="32" t="s">
        <v>622</v>
      </c>
      <c r="D136" s="17" t="s">
        <v>1218</v>
      </c>
      <c r="E136" s="18" t="s">
        <v>1192</v>
      </c>
      <c r="F136" s="18" t="s">
        <v>69</v>
      </c>
      <c r="G136" s="22" t="s">
        <v>615</v>
      </c>
      <c r="H136" s="22"/>
      <c r="I136" s="23" t="s">
        <v>32</v>
      </c>
      <c r="J136" s="24" t="s">
        <v>1056</v>
      </c>
      <c r="K136" s="25" t="s">
        <v>616</v>
      </c>
      <c r="L136" s="25" t="s">
        <v>616</v>
      </c>
    </row>
    <row r="137" spans="1:12" s="26" customFormat="1" ht="12.75" x14ac:dyDescent="0.2">
      <c r="A137" s="17" t="s">
        <v>311</v>
      </c>
      <c r="B137" s="18" t="s">
        <v>312</v>
      </c>
      <c r="C137" s="17" t="s">
        <v>126</v>
      </c>
      <c r="D137" s="17" t="s">
        <v>1218</v>
      </c>
      <c r="E137" s="18" t="s">
        <v>1186</v>
      </c>
      <c r="F137" s="18" t="s">
        <v>69</v>
      </c>
      <c r="G137" s="22" t="s">
        <v>50</v>
      </c>
      <c r="H137" s="22"/>
      <c r="I137" s="23" t="s">
        <v>35</v>
      </c>
      <c r="J137" s="24">
        <v>40618</v>
      </c>
      <c r="K137" s="25" t="s">
        <v>97</v>
      </c>
      <c r="L137" s="25" t="s">
        <v>97</v>
      </c>
    </row>
    <row r="138" spans="1:12" s="26" customFormat="1" ht="12.75" x14ac:dyDescent="0.2">
      <c r="A138" s="17" t="s">
        <v>313</v>
      </c>
      <c r="B138" s="18" t="s">
        <v>314</v>
      </c>
      <c r="C138" s="17" t="s">
        <v>315</v>
      </c>
      <c r="D138" s="17" t="s">
        <v>1220</v>
      </c>
      <c r="E138" s="29" t="s">
        <v>1190</v>
      </c>
      <c r="F138" s="18" t="s">
        <v>50</v>
      </c>
      <c r="G138" s="22" t="s">
        <v>77</v>
      </c>
      <c r="H138" s="22"/>
      <c r="I138" s="23" t="s">
        <v>35</v>
      </c>
      <c r="J138" s="17" t="s">
        <v>605</v>
      </c>
      <c r="K138" s="22" t="s">
        <v>342</v>
      </c>
      <c r="L138" s="25" t="s">
        <v>100</v>
      </c>
    </row>
    <row r="139" spans="1:12" s="26" customFormat="1" ht="12.75" x14ac:dyDescent="0.2">
      <c r="A139" s="17" t="s">
        <v>852</v>
      </c>
      <c r="B139" s="18" t="s">
        <v>853</v>
      </c>
      <c r="C139" s="17">
        <v>509112</v>
      </c>
      <c r="D139" s="17" t="s">
        <v>1218</v>
      </c>
      <c r="E139" s="18" t="s">
        <v>1182</v>
      </c>
      <c r="F139" s="18" t="s">
        <v>63</v>
      </c>
      <c r="G139" s="22" t="s">
        <v>41</v>
      </c>
      <c r="H139" s="22" t="s">
        <v>74</v>
      </c>
      <c r="I139" s="23" t="s">
        <v>35</v>
      </c>
      <c r="J139" s="24">
        <v>42871</v>
      </c>
      <c r="K139" s="25" t="s">
        <v>342</v>
      </c>
      <c r="L139" s="25" t="s">
        <v>11</v>
      </c>
    </row>
    <row r="140" spans="1:12" s="26" customFormat="1" ht="12.75" x14ac:dyDescent="0.2">
      <c r="A140" s="17" t="s">
        <v>1129</v>
      </c>
      <c r="B140" s="18" t="s">
        <v>1130</v>
      </c>
      <c r="C140" s="17" t="s">
        <v>979</v>
      </c>
      <c r="D140" s="17" t="s">
        <v>1218</v>
      </c>
      <c r="E140" s="18" t="s">
        <v>1183</v>
      </c>
      <c r="F140" s="18" t="s">
        <v>69</v>
      </c>
      <c r="G140" s="22" t="s">
        <v>849</v>
      </c>
      <c r="H140" s="22"/>
      <c r="I140" s="22" t="s">
        <v>32</v>
      </c>
      <c r="J140" s="24" t="s">
        <v>1212</v>
      </c>
      <c r="K140" s="25" t="s">
        <v>851</v>
      </c>
      <c r="L140" s="25" t="s">
        <v>851</v>
      </c>
    </row>
    <row r="141" spans="1:12" s="26" customFormat="1" ht="12.75" x14ac:dyDescent="0.2">
      <c r="A141" s="17" t="s">
        <v>705</v>
      </c>
      <c r="B141" s="18" t="s">
        <v>706</v>
      </c>
      <c r="C141" s="32">
        <v>509117</v>
      </c>
      <c r="D141" s="17" t="s">
        <v>1218</v>
      </c>
      <c r="E141" s="16" t="s">
        <v>1177</v>
      </c>
      <c r="F141" s="18" t="s">
        <v>69</v>
      </c>
      <c r="G141" s="22" t="s">
        <v>34</v>
      </c>
      <c r="H141" s="22"/>
      <c r="I141" s="22"/>
      <c r="J141" s="24" t="s">
        <v>1213</v>
      </c>
      <c r="K141" s="25" t="s">
        <v>96</v>
      </c>
      <c r="L141" s="25" t="s">
        <v>96</v>
      </c>
    </row>
    <row r="142" spans="1:12" s="26" customFormat="1" ht="12.75" x14ac:dyDescent="0.2">
      <c r="A142" s="17" t="s">
        <v>316</v>
      </c>
      <c r="B142" s="18" t="s">
        <v>317</v>
      </c>
      <c r="C142" s="32" t="s">
        <v>519</v>
      </c>
      <c r="D142" s="17" t="s">
        <v>1218</v>
      </c>
      <c r="E142" s="18" t="s">
        <v>1191</v>
      </c>
      <c r="F142" s="18" t="s">
        <v>69</v>
      </c>
      <c r="G142" s="22" t="s">
        <v>50</v>
      </c>
      <c r="H142" s="22" t="s">
        <v>1209</v>
      </c>
      <c r="I142" s="23" t="s">
        <v>35</v>
      </c>
      <c r="J142" s="17">
        <v>40634</v>
      </c>
      <c r="K142" s="22" t="s">
        <v>97</v>
      </c>
      <c r="L142" s="25" t="s">
        <v>97</v>
      </c>
    </row>
    <row r="143" spans="1:12" s="26" customFormat="1" ht="12.75" x14ac:dyDescent="0.2">
      <c r="A143" s="17" t="s">
        <v>319</v>
      </c>
      <c r="B143" s="16" t="s">
        <v>320</v>
      </c>
      <c r="C143" s="32" t="s">
        <v>321</v>
      </c>
      <c r="D143" s="17" t="s">
        <v>1218</v>
      </c>
      <c r="E143" s="16" t="s">
        <v>1183</v>
      </c>
      <c r="F143" s="18" t="s">
        <v>62</v>
      </c>
      <c r="G143" s="22" t="s">
        <v>36</v>
      </c>
      <c r="H143" s="22" t="s">
        <v>37</v>
      </c>
      <c r="I143" s="23" t="s">
        <v>35</v>
      </c>
      <c r="J143" s="17">
        <v>40406</v>
      </c>
      <c r="K143" s="22" t="s">
        <v>121</v>
      </c>
      <c r="L143" s="25" t="s">
        <v>718</v>
      </c>
    </row>
    <row r="144" spans="1:12" s="26" customFormat="1" ht="12.75" x14ac:dyDescent="0.2">
      <c r="A144" s="17" t="s">
        <v>71</v>
      </c>
      <c r="B144" s="18" t="s">
        <v>72</v>
      </c>
      <c r="C144" s="32">
        <v>509233</v>
      </c>
      <c r="D144" s="17" t="s">
        <v>1218</v>
      </c>
      <c r="E144" s="18" t="s">
        <v>1183</v>
      </c>
      <c r="F144" s="18" t="s">
        <v>73</v>
      </c>
      <c r="G144" s="22" t="s">
        <v>134</v>
      </c>
      <c r="H144" s="22"/>
      <c r="I144" s="23" t="s">
        <v>35</v>
      </c>
      <c r="J144" s="24" t="s">
        <v>757</v>
      </c>
      <c r="K144" s="25" t="s">
        <v>111</v>
      </c>
      <c r="L144" s="25" t="s">
        <v>716</v>
      </c>
    </row>
    <row r="145" spans="1:12" s="26" customFormat="1" ht="12.75" x14ac:dyDescent="0.2">
      <c r="A145" s="17" t="s">
        <v>1000</v>
      </c>
      <c r="B145" s="18" t="s">
        <v>1001</v>
      </c>
      <c r="C145" s="32" t="s">
        <v>1002</v>
      </c>
      <c r="D145" s="17" t="s">
        <v>1218</v>
      </c>
      <c r="E145" s="18" t="s">
        <v>1177</v>
      </c>
      <c r="F145" s="18" t="s">
        <v>104</v>
      </c>
      <c r="G145" s="22" t="s">
        <v>34</v>
      </c>
      <c r="H145" s="22"/>
      <c r="I145" s="22" t="s">
        <v>35</v>
      </c>
      <c r="J145" s="24" t="s">
        <v>999</v>
      </c>
      <c r="K145" s="25" t="s">
        <v>96</v>
      </c>
      <c r="L145" s="25" t="s">
        <v>96</v>
      </c>
    </row>
    <row r="146" spans="1:12" s="26" customFormat="1" ht="12.75" x14ac:dyDescent="0.2">
      <c r="A146" s="17" t="s">
        <v>790</v>
      </c>
      <c r="B146" s="18" t="s">
        <v>791</v>
      </c>
      <c r="C146" s="32" t="s">
        <v>792</v>
      </c>
      <c r="D146" s="17" t="s">
        <v>1218</v>
      </c>
      <c r="E146" s="18" t="s">
        <v>1183</v>
      </c>
      <c r="F146" s="18" t="s">
        <v>69</v>
      </c>
      <c r="G146" s="22" t="s">
        <v>50</v>
      </c>
      <c r="H146" s="22"/>
      <c r="I146" s="23" t="s">
        <v>35</v>
      </c>
      <c r="J146" s="17">
        <v>42537</v>
      </c>
      <c r="K146" s="25" t="s">
        <v>97</v>
      </c>
      <c r="L146" s="25" t="s">
        <v>97</v>
      </c>
    </row>
    <row r="147" spans="1:12" s="26" customFormat="1" ht="12.75" x14ac:dyDescent="0.2">
      <c r="A147" s="17" t="s">
        <v>584</v>
      </c>
      <c r="B147" s="18" t="s">
        <v>585</v>
      </c>
      <c r="C147" s="32">
        <v>509235</v>
      </c>
      <c r="D147" s="17" t="s">
        <v>1219</v>
      </c>
      <c r="E147" s="18" t="s">
        <v>1178</v>
      </c>
      <c r="F147" s="18" t="s">
        <v>59</v>
      </c>
      <c r="G147" s="22" t="s">
        <v>88</v>
      </c>
      <c r="H147" s="22"/>
      <c r="I147" s="22" t="s">
        <v>35</v>
      </c>
      <c r="J147" s="24">
        <v>41687</v>
      </c>
      <c r="K147" s="22" t="s">
        <v>267</v>
      </c>
      <c r="L147" s="25" t="s">
        <v>267</v>
      </c>
    </row>
    <row r="148" spans="1:12" s="26" customFormat="1" ht="12.75" x14ac:dyDescent="0.2">
      <c r="A148" s="17" t="s">
        <v>793</v>
      </c>
      <c r="B148" s="18" t="s">
        <v>794</v>
      </c>
      <c r="C148" s="17" t="s">
        <v>795</v>
      </c>
      <c r="D148" s="17" t="s">
        <v>1218</v>
      </c>
      <c r="E148" s="18" t="s">
        <v>1183</v>
      </c>
      <c r="F148" s="18" t="s">
        <v>163</v>
      </c>
      <c r="G148" s="22" t="s">
        <v>140</v>
      </c>
      <c r="H148" s="22"/>
      <c r="I148" s="23" t="s">
        <v>35</v>
      </c>
      <c r="J148" s="24">
        <v>41155</v>
      </c>
      <c r="K148" s="25" t="s">
        <v>106</v>
      </c>
      <c r="L148" s="25" t="s">
        <v>731</v>
      </c>
    </row>
    <row r="149" spans="1:12" s="26" customFormat="1" ht="12.75" x14ac:dyDescent="0.2">
      <c r="A149" s="17" t="s">
        <v>322</v>
      </c>
      <c r="B149" s="29" t="s">
        <v>323</v>
      </c>
      <c r="C149" s="17" t="s">
        <v>967</v>
      </c>
      <c r="D149" s="17" t="s">
        <v>1218</v>
      </c>
      <c r="E149" s="18" t="s">
        <v>1183</v>
      </c>
      <c r="F149" s="18" t="s">
        <v>69</v>
      </c>
      <c r="G149" s="22" t="s">
        <v>49</v>
      </c>
      <c r="H149" s="22"/>
      <c r="I149" s="23" t="s">
        <v>35</v>
      </c>
      <c r="J149" s="24">
        <v>40345</v>
      </c>
      <c r="K149" s="25" t="s">
        <v>105</v>
      </c>
      <c r="L149" s="25" t="s">
        <v>722</v>
      </c>
    </row>
    <row r="150" spans="1:12" s="26" customFormat="1" ht="12.75" x14ac:dyDescent="0.2">
      <c r="A150" s="17" t="s">
        <v>324</v>
      </c>
      <c r="B150" s="18" t="s">
        <v>325</v>
      </c>
      <c r="C150" s="32" t="s">
        <v>80</v>
      </c>
      <c r="D150" s="17" t="s">
        <v>1220</v>
      </c>
      <c r="E150" s="18" t="s">
        <v>1201</v>
      </c>
      <c r="F150" s="18" t="s">
        <v>50</v>
      </c>
      <c r="G150" s="22" t="s">
        <v>77</v>
      </c>
      <c r="H150" s="22"/>
      <c r="I150" s="23" t="s">
        <v>35</v>
      </c>
      <c r="J150" s="17" t="s">
        <v>758</v>
      </c>
      <c r="K150" s="25" t="s">
        <v>342</v>
      </c>
      <c r="L150" s="25" t="s">
        <v>100</v>
      </c>
    </row>
    <row r="151" spans="1:12" s="26" customFormat="1" ht="12.75" x14ac:dyDescent="0.2">
      <c r="A151" s="17" t="s">
        <v>1007</v>
      </c>
      <c r="B151" s="18" t="s">
        <v>1008</v>
      </c>
      <c r="C151" s="32">
        <v>509284</v>
      </c>
      <c r="D151" s="17" t="s">
        <v>1220</v>
      </c>
      <c r="E151" s="18" t="s">
        <v>1187</v>
      </c>
      <c r="F151" s="18" t="s">
        <v>59</v>
      </c>
      <c r="G151" s="22" t="s">
        <v>36</v>
      </c>
      <c r="H151" s="22"/>
      <c r="I151" s="22" t="s">
        <v>35</v>
      </c>
      <c r="J151" s="24">
        <v>43420</v>
      </c>
      <c r="K151" s="25" t="s">
        <v>121</v>
      </c>
      <c r="L151" s="25" t="s">
        <v>121</v>
      </c>
    </row>
    <row r="152" spans="1:12" s="26" customFormat="1" ht="12.75" x14ac:dyDescent="0.2">
      <c r="A152" s="17" t="s">
        <v>1107</v>
      </c>
      <c r="B152" s="18" t="s">
        <v>1108</v>
      </c>
      <c r="C152" s="17" t="s">
        <v>1109</v>
      </c>
      <c r="D152" s="17" t="s">
        <v>1218</v>
      </c>
      <c r="E152" s="18" t="s">
        <v>1183</v>
      </c>
      <c r="F152" s="18" t="s">
        <v>69</v>
      </c>
      <c r="G152" s="22" t="s">
        <v>46</v>
      </c>
      <c r="H152" s="22"/>
      <c r="I152" s="23" t="s">
        <v>35</v>
      </c>
      <c r="J152" s="24" t="s">
        <v>1110</v>
      </c>
      <c r="K152" s="25" t="s">
        <v>888</v>
      </c>
      <c r="L152" s="25" t="s">
        <v>888</v>
      </c>
    </row>
    <row r="153" spans="1:12" s="26" customFormat="1" ht="12.75" x14ac:dyDescent="0.2">
      <c r="A153" s="17" t="s">
        <v>328</v>
      </c>
      <c r="B153" s="18" t="s">
        <v>329</v>
      </c>
      <c r="C153" s="17" t="s">
        <v>70</v>
      </c>
      <c r="D153" s="17" t="s">
        <v>1218</v>
      </c>
      <c r="E153" s="18" t="s">
        <v>1184</v>
      </c>
      <c r="F153" s="18" t="s">
        <v>69</v>
      </c>
      <c r="G153" s="22" t="s">
        <v>34</v>
      </c>
      <c r="H153" s="22"/>
      <c r="I153" s="22" t="s">
        <v>58</v>
      </c>
      <c r="J153" s="24">
        <v>39356</v>
      </c>
      <c r="K153" s="25" t="s">
        <v>97</v>
      </c>
      <c r="L153" s="25" t="s">
        <v>97</v>
      </c>
    </row>
    <row r="154" spans="1:12" s="26" customFormat="1" ht="12.75" x14ac:dyDescent="0.2">
      <c r="A154" s="17" t="s">
        <v>330</v>
      </c>
      <c r="B154" s="18" t="s">
        <v>331</v>
      </c>
      <c r="C154" s="17" t="s">
        <v>989</v>
      </c>
      <c r="D154" s="17" t="s">
        <v>1220</v>
      </c>
      <c r="E154" s="18" t="s">
        <v>1190</v>
      </c>
      <c r="F154" s="18" t="s">
        <v>50</v>
      </c>
      <c r="G154" s="22" t="s">
        <v>77</v>
      </c>
      <c r="H154" s="22" t="s">
        <v>165</v>
      </c>
      <c r="I154" s="22" t="s">
        <v>35</v>
      </c>
      <c r="J154" s="24">
        <v>40253</v>
      </c>
      <c r="K154" s="25" t="s">
        <v>342</v>
      </c>
      <c r="L154" s="25" t="s">
        <v>100</v>
      </c>
    </row>
    <row r="155" spans="1:12" s="26" customFormat="1" ht="12.75" x14ac:dyDescent="0.2">
      <c r="A155" s="17" t="s">
        <v>627</v>
      </c>
      <c r="B155" s="18" t="s">
        <v>628</v>
      </c>
      <c r="C155" s="32">
        <v>509128</v>
      </c>
      <c r="D155" s="17" t="s">
        <v>1222</v>
      </c>
      <c r="E155" s="18" t="s">
        <v>1197</v>
      </c>
      <c r="F155" s="18" t="s">
        <v>1179</v>
      </c>
      <c r="G155" s="22" t="s">
        <v>77</v>
      </c>
      <c r="H155" s="22"/>
      <c r="I155" s="23" t="s">
        <v>35</v>
      </c>
      <c r="J155" s="17" t="s">
        <v>629</v>
      </c>
      <c r="K155" s="25" t="s">
        <v>342</v>
      </c>
      <c r="L155" s="25" t="s">
        <v>100</v>
      </c>
    </row>
    <row r="156" spans="1:12" s="26" customFormat="1" ht="12.75" x14ac:dyDescent="0.2">
      <c r="A156" s="17" t="s">
        <v>1131</v>
      </c>
      <c r="B156" s="18" t="s">
        <v>1132</v>
      </c>
      <c r="C156" s="32" t="s">
        <v>934</v>
      </c>
      <c r="D156" s="17" t="s">
        <v>1220</v>
      </c>
      <c r="E156" s="18" t="s">
        <v>1187</v>
      </c>
      <c r="F156" s="18" t="s">
        <v>59</v>
      </c>
      <c r="G156" s="22" t="s">
        <v>50</v>
      </c>
      <c r="H156" s="22"/>
      <c r="I156" s="22" t="s">
        <v>35</v>
      </c>
      <c r="J156" s="24" t="s">
        <v>1214</v>
      </c>
      <c r="K156" s="25" t="s">
        <v>97</v>
      </c>
      <c r="L156" s="25" t="s">
        <v>97</v>
      </c>
    </row>
    <row r="157" spans="1:12" s="26" customFormat="1" ht="12.75" x14ac:dyDescent="0.2">
      <c r="A157" s="17" t="s">
        <v>1051</v>
      </c>
      <c r="B157" s="33" t="s">
        <v>1052</v>
      </c>
      <c r="C157" s="17" t="s">
        <v>1053</v>
      </c>
      <c r="D157" s="17" t="s">
        <v>1218</v>
      </c>
      <c r="E157" s="18" t="s">
        <v>1183</v>
      </c>
      <c r="F157" s="18" t="s">
        <v>62</v>
      </c>
      <c r="G157" s="22" t="s">
        <v>849</v>
      </c>
      <c r="H157" s="22"/>
      <c r="I157" s="23" t="s">
        <v>32</v>
      </c>
      <c r="J157" s="17" t="s">
        <v>925</v>
      </c>
      <c r="K157" s="25" t="s">
        <v>851</v>
      </c>
      <c r="L157" s="25" t="s">
        <v>851</v>
      </c>
    </row>
    <row r="158" spans="1:12" s="26" customFormat="1" ht="12.75" x14ac:dyDescent="0.2">
      <c r="A158" s="17" t="s">
        <v>326</v>
      </c>
      <c r="B158" s="18" t="s">
        <v>796</v>
      </c>
      <c r="C158" s="17" t="s">
        <v>327</v>
      </c>
      <c r="D158" s="17" t="s">
        <v>1218</v>
      </c>
      <c r="E158" s="18" t="s">
        <v>1183</v>
      </c>
      <c r="F158" s="18" t="s">
        <v>69</v>
      </c>
      <c r="G158" s="22" t="s">
        <v>50</v>
      </c>
      <c r="H158" s="22"/>
      <c r="I158" s="22" t="s">
        <v>35</v>
      </c>
      <c r="J158" s="24">
        <v>40618</v>
      </c>
      <c r="K158" s="25" t="s">
        <v>97</v>
      </c>
      <c r="L158" s="25" t="s">
        <v>97</v>
      </c>
    </row>
    <row r="159" spans="1:12" s="26" customFormat="1" ht="12.75" x14ac:dyDescent="0.2">
      <c r="A159" s="17" t="s">
        <v>898</v>
      </c>
      <c r="B159" s="18" t="s">
        <v>899</v>
      </c>
      <c r="C159" s="17">
        <v>509211</v>
      </c>
      <c r="D159" s="17" t="s">
        <v>1218</v>
      </c>
      <c r="E159" s="18" t="s">
        <v>1182</v>
      </c>
      <c r="F159" s="18" t="s">
        <v>62</v>
      </c>
      <c r="G159" s="22" t="s">
        <v>39</v>
      </c>
      <c r="H159" s="22"/>
      <c r="I159" s="22" t="s">
        <v>58</v>
      </c>
      <c r="J159" s="24">
        <v>43024</v>
      </c>
      <c r="K159" s="22" t="s">
        <v>114</v>
      </c>
      <c r="L159" s="25" t="s">
        <v>131</v>
      </c>
    </row>
    <row r="160" spans="1:12" s="26" customFormat="1" ht="12.75" x14ac:dyDescent="0.2">
      <c r="A160" s="17" t="s">
        <v>1021</v>
      </c>
      <c r="B160" s="29" t="s">
        <v>1022</v>
      </c>
      <c r="C160" s="32">
        <v>509274</v>
      </c>
      <c r="D160" s="17" t="s">
        <v>1218</v>
      </c>
      <c r="E160" s="18" t="s">
        <v>1182</v>
      </c>
      <c r="F160" s="31" t="s">
        <v>69</v>
      </c>
      <c r="G160" s="22" t="s">
        <v>49</v>
      </c>
      <c r="H160" s="31"/>
      <c r="I160" s="29" t="s">
        <v>35</v>
      </c>
      <c r="J160" s="24">
        <v>43206</v>
      </c>
      <c r="K160" s="25" t="s">
        <v>105</v>
      </c>
      <c r="L160" s="25" t="s">
        <v>723</v>
      </c>
    </row>
    <row r="161" spans="1:12" s="26" customFormat="1" ht="12.75" x14ac:dyDescent="0.2">
      <c r="A161" s="17" t="s">
        <v>968</v>
      </c>
      <c r="B161" s="18" t="s">
        <v>969</v>
      </c>
      <c r="C161" s="32" t="s">
        <v>383</v>
      </c>
      <c r="D161" s="17" t="s">
        <v>1218</v>
      </c>
      <c r="E161" s="29" t="s">
        <v>1183</v>
      </c>
      <c r="F161" s="18" t="s">
        <v>69</v>
      </c>
      <c r="G161" s="22" t="s">
        <v>49</v>
      </c>
      <c r="H161" s="22"/>
      <c r="I161" s="23" t="s">
        <v>35</v>
      </c>
      <c r="J161" s="24">
        <v>42751</v>
      </c>
      <c r="K161" s="25" t="s">
        <v>105</v>
      </c>
      <c r="L161" s="25" t="s">
        <v>722</v>
      </c>
    </row>
    <row r="162" spans="1:12" s="26" customFormat="1" ht="12.75" x14ac:dyDescent="0.2">
      <c r="A162" s="17" t="s">
        <v>109</v>
      </c>
      <c r="B162" s="18" t="s">
        <v>110</v>
      </c>
      <c r="C162" s="32">
        <v>509238</v>
      </c>
      <c r="D162" s="17" t="s">
        <v>1218</v>
      </c>
      <c r="E162" s="18" t="s">
        <v>1182</v>
      </c>
      <c r="F162" s="18" t="s">
        <v>73</v>
      </c>
      <c r="G162" s="22" t="s">
        <v>134</v>
      </c>
      <c r="H162" s="23"/>
      <c r="I162" s="23" t="s">
        <v>35</v>
      </c>
      <c r="J162" s="17">
        <v>40725</v>
      </c>
      <c r="K162" s="25" t="s">
        <v>111</v>
      </c>
      <c r="L162" s="25" t="s">
        <v>111</v>
      </c>
    </row>
    <row r="163" spans="1:12" s="26" customFormat="1" ht="12.75" x14ac:dyDescent="0.2">
      <c r="A163" s="17" t="s">
        <v>634</v>
      </c>
      <c r="B163" s="18" t="s">
        <v>332</v>
      </c>
      <c r="C163" s="17">
        <v>509133</v>
      </c>
      <c r="D163" s="17" t="s">
        <v>1220</v>
      </c>
      <c r="E163" s="18" t="s">
        <v>1190</v>
      </c>
      <c r="F163" s="18" t="s">
        <v>50</v>
      </c>
      <c r="G163" s="22" t="s">
        <v>34</v>
      </c>
      <c r="H163" s="22"/>
      <c r="I163" s="23" t="s">
        <v>35</v>
      </c>
      <c r="J163" s="24">
        <v>40546</v>
      </c>
      <c r="K163" s="25" t="s">
        <v>96</v>
      </c>
      <c r="L163" s="25" t="s">
        <v>96</v>
      </c>
    </row>
    <row r="164" spans="1:12" s="26" customFormat="1" ht="12.75" x14ac:dyDescent="0.2">
      <c r="A164" s="17" t="s">
        <v>333</v>
      </c>
      <c r="B164" s="18" t="s">
        <v>334</v>
      </c>
      <c r="C164" s="17">
        <v>509239</v>
      </c>
      <c r="D164" s="17" t="s">
        <v>1219</v>
      </c>
      <c r="E164" s="16" t="s">
        <v>1200</v>
      </c>
      <c r="F164" s="18" t="s">
        <v>78</v>
      </c>
      <c r="G164" s="22" t="s">
        <v>123</v>
      </c>
      <c r="H164" s="22"/>
      <c r="I164" s="23" t="s">
        <v>35</v>
      </c>
      <c r="J164" s="17" t="s">
        <v>759</v>
      </c>
      <c r="K164" s="22" t="s">
        <v>117</v>
      </c>
      <c r="L164" s="25" t="s">
        <v>720</v>
      </c>
    </row>
    <row r="165" spans="1:12" s="26" customFormat="1" ht="12.75" x14ac:dyDescent="0.2">
      <c r="A165" s="17" t="s">
        <v>941</v>
      </c>
      <c r="B165" s="18" t="s">
        <v>942</v>
      </c>
      <c r="C165" s="32" t="s">
        <v>943</v>
      </c>
      <c r="D165" s="17" t="s">
        <v>1220</v>
      </c>
      <c r="E165" s="18" t="s">
        <v>1190</v>
      </c>
      <c r="F165" s="18" t="s">
        <v>50</v>
      </c>
      <c r="G165" s="22" t="s">
        <v>77</v>
      </c>
      <c r="H165" s="22" t="s">
        <v>165</v>
      </c>
      <c r="I165" s="23" t="s">
        <v>35</v>
      </c>
      <c r="J165" s="24">
        <v>43150</v>
      </c>
      <c r="K165" s="22" t="s">
        <v>342</v>
      </c>
      <c r="L165" s="25" t="s">
        <v>100</v>
      </c>
    </row>
    <row r="166" spans="1:12" s="26" customFormat="1" ht="12.75" x14ac:dyDescent="0.2">
      <c r="A166" s="17" t="s">
        <v>335</v>
      </c>
      <c r="B166" s="18" t="s">
        <v>336</v>
      </c>
      <c r="C166" s="32">
        <v>509240</v>
      </c>
      <c r="D166" s="17" t="s">
        <v>1218</v>
      </c>
      <c r="E166" s="18" t="s">
        <v>1182</v>
      </c>
      <c r="F166" s="18" t="s">
        <v>63</v>
      </c>
      <c r="G166" s="22" t="s">
        <v>41</v>
      </c>
      <c r="H166" s="22" t="s">
        <v>42</v>
      </c>
      <c r="I166" s="22" t="s">
        <v>35</v>
      </c>
      <c r="J166" s="24">
        <v>38718</v>
      </c>
      <c r="K166" s="25" t="s">
        <v>342</v>
      </c>
      <c r="L166" s="25" t="s">
        <v>11</v>
      </c>
    </row>
    <row r="167" spans="1:12" s="26" customFormat="1" ht="12.75" x14ac:dyDescent="0.2">
      <c r="A167" s="17" t="s">
        <v>950</v>
      </c>
      <c r="B167" s="18" t="s">
        <v>951</v>
      </c>
      <c r="C167" s="17" t="s">
        <v>952</v>
      </c>
      <c r="D167" s="17" t="s">
        <v>1218</v>
      </c>
      <c r="E167" s="18" t="s">
        <v>1182</v>
      </c>
      <c r="F167" s="18" t="s">
        <v>69</v>
      </c>
      <c r="G167" s="22" t="s">
        <v>49</v>
      </c>
      <c r="H167" s="22"/>
      <c r="I167" s="23" t="s">
        <v>35</v>
      </c>
      <c r="J167" s="24">
        <v>43313</v>
      </c>
      <c r="K167" s="25" t="s">
        <v>105</v>
      </c>
      <c r="L167" s="25" t="s">
        <v>105</v>
      </c>
    </row>
    <row r="168" spans="1:12" s="26" customFormat="1" ht="12.75" x14ac:dyDescent="0.2">
      <c r="A168" s="17" t="s">
        <v>337</v>
      </c>
      <c r="B168" s="18" t="s">
        <v>338</v>
      </c>
      <c r="C168" s="17" t="s">
        <v>564</v>
      </c>
      <c r="D168" s="17" t="s">
        <v>1218</v>
      </c>
      <c r="E168" s="18" t="s">
        <v>1183</v>
      </c>
      <c r="F168" s="18" t="s">
        <v>69</v>
      </c>
      <c r="G168" s="22" t="s">
        <v>50</v>
      </c>
      <c r="H168" s="22"/>
      <c r="I168" s="23" t="s">
        <v>35</v>
      </c>
      <c r="J168" s="24">
        <v>40603</v>
      </c>
      <c r="K168" s="25" t="s">
        <v>97</v>
      </c>
      <c r="L168" s="25" t="s">
        <v>97</v>
      </c>
    </row>
    <row r="169" spans="1:12" s="26" customFormat="1" ht="12.75" x14ac:dyDescent="0.2">
      <c r="A169" s="17" t="s">
        <v>1133</v>
      </c>
      <c r="B169" s="18" t="s">
        <v>1134</v>
      </c>
      <c r="C169" s="17">
        <v>509329</v>
      </c>
      <c r="D169" s="17" t="s">
        <v>1219</v>
      </c>
      <c r="E169" s="18" t="s">
        <v>1193</v>
      </c>
      <c r="F169" s="18" t="s">
        <v>50</v>
      </c>
      <c r="G169" s="22" t="s">
        <v>77</v>
      </c>
      <c r="H169" s="22"/>
      <c r="I169" s="23"/>
      <c r="J169" s="24">
        <v>43693</v>
      </c>
      <c r="K169" s="25" t="s">
        <v>97</v>
      </c>
      <c r="L169" s="25" t="s">
        <v>97</v>
      </c>
    </row>
    <row r="170" spans="1:12" s="26" customFormat="1" ht="12.75" x14ac:dyDescent="0.2">
      <c r="A170" s="17" t="s">
        <v>889</v>
      </c>
      <c r="B170" s="18" t="s">
        <v>890</v>
      </c>
      <c r="C170" s="32" t="s">
        <v>891</v>
      </c>
      <c r="D170" s="17" t="s">
        <v>1221</v>
      </c>
      <c r="E170" s="18" t="s">
        <v>1194</v>
      </c>
      <c r="F170" s="18" t="s">
        <v>69</v>
      </c>
      <c r="G170" s="22" t="s">
        <v>859</v>
      </c>
      <c r="H170" s="22"/>
      <c r="I170" s="23" t="s">
        <v>32</v>
      </c>
      <c r="J170" s="17" t="s">
        <v>850</v>
      </c>
      <c r="K170" s="25" t="s">
        <v>861</v>
      </c>
      <c r="L170" s="25" t="s">
        <v>861</v>
      </c>
    </row>
    <row r="171" spans="1:12" s="26" customFormat="1" ht="12.75" x14ac:dyDescent="0.2">
      <c r="A171" s="17" t="s">
        <v>340</v>
      </c>
      <c r="B171" s="16" t="s">
        <v>341</v>
      </c>
      <c r="C171" s="17" t="s">
        <v>1036</v>
      </c>
      <c r="D171" s="17" t="s">
        <v>1221</v>
      </c>
      <c r="E171" s="18" t="s">
        <v>1194</v>
      </c>
      <c r="F171" s="18" t="s">
        <v>69</v>
      </c>
      <c r="G171" s="22" t="s">
        <v>615</v>
      </c>
      <c r="H171" s="22"/>
      <c r="I171" s="23" t="s">
        <v>32</v>
      </c>
      <c r="J171" s="24">
        <v>40422</v>
      </c>
      <c r="K171" s="22" t="s">
        <v>616</v>
      </c>
      <c r="L171" s="25" t="s">
        <v>616</v>
      </c>
    </row>
    <row r="172" spans="1:12" s="26" customFormat="1" ht="12.75" x14ac:dyDescent="0.2">
      <c r="A172" s="17" t="s">
        <v>1135</v>
      </c>
      <c r="B172" s="18" t="s">
        <v>1136</v>
      </c>
      <c r="C172" s="17" t="s">
        <v>1164</v>
      </c>
      <c r="D172" s="17" t="s">
        <v>1218</v>
      </c>
      <c r="E172" s="18" t="s">
        <v>1177</v>
      </c>
      <c r="F172" s="18" t="s">
        <v>63</v>
      </c>
      <c r="G172" s="22" t="s">
        <v>140</v>
      </c>
      <c r="H172" s="22"/>
      <c r="I172" s="23" t="s">
        <v>35</v>
      </c>
      <c r="J172" s="24">
        <v>43800</v>
      </c>
      <c r="K172" s="25" t="s">
        <v>106</v>
      </c>
      <c r="L172" s="25" t="s">
        <v>106</v>
      </c>
    </row>
    <row r="173" spans="1:12" s="26" customFormat="1" ht="12.75" x14ac:dyDescent="0.2">
      <c r="A173" s="17" t="s">
        <v>797</v>
      </c>
      <c r="B173" s="18" t="s">
        <v>798</v>
      </c>
      <c r="C173" s="32">
        <v>509156</v>
      </c>
      <c r="D173" s="17" t="s">
        <v>1218</v>
      </c>
      <c r="E173" s="29" t="s">
        <v>1183</v>
      </c>
      <c r="F173" s="18" t="s">
        <v>67</v>
      </c>
      <c r="G173" s="22" t="s">
        <v>146</v>
      </c>
      <c r="H173" s="22"/>
      <c r="I173" s="22" t="s">
        <v>35</v>
      </c>
      <c r="J173" s="24">
        <v>42552</v>
      </c>
      <c r="K173" s="25" t="s">
        <v>108</v>
      </c>
      <c r="L173" s="25" t="s">
        <v>108</v>
      </c>
    </row>
    <row r="174" spans="1:12" s="26" customFormat="1" ht="12.75" x14ac:dyDescent="0.2">
      <c r="A174" s="17" t="s">
        <v>692</v>
      </c>
      <c r="B174" s="18" t="s">
        <v>693</v>
      </c>
      <c r="C174" s="32">
        <v>509165</v>
      </c>
      <c r="D174" s="17" t="s">
        <v>1218</v>
      </c>
      <c r="E174" s="16" t="s">
        <v>1182</v>
      </c>
      <c r="F174" s="18" t="s">
        <v>61</v>
      </c>
      <c r="G174" s="22" t="s">
        <v>60</v>
      </c>
      <c r="H174" s="22"/>
      <c r="I174" s="22" t="s">
        <v>35</v>
      </c>
      <c r="J174" s="24">
        <v>41410</v>
      </c>
      <c r="K174" s="25" t="s">
        <v>61</v>
      </c>
      <c r="L174" s="25" t="s">
        <v>61</v>
      </c>
    </row>
    <row r="175" spans="1:12" s="26" customFormat="1" ht="12.75" x14ac:dyDescent="0.2">
      <c r="A175" s="17" t="s">
        <v>972</v>
      </c>
      <c r="B175" s="18" t="s">
        <v>973</v>
      </c>
      <c r="C175" s="17">
        <v>509323</v>
      </c>
      <c r="D175" s="17" t="s">
        <v>1218</v>
      </c>
      <c r="E175" s="18" t="s">
        <v>1182</v>
      </c>
      <c r="F175" s="18" t="s">
        <v>63</v>
      </c>
      <c r="G175" s="22" t="s">
        <v>36</v>
      </c>
      <c r="H175" s="22"/>
      <c r="I175" s="23" t="s">
        <v>35</v>
      </c>
      <c r="J175" s="24" t="s">
        <v>974</v>
      </c>
      <c r="K175" s="22" t="s">
        <v>121</v>
      </c>
      <c r="L175" s="25" t="s">
        <v>718</v>
      </c>
    </row>
    <row r="176" spans="1:12" s="26" customFormat="1" ht="12.75" x14ac:dyDescent="0.2">
      <c r="A176" s="17" t="s">
        <v>956</v>
      </c>
      <c r="B176" s="16" t="s">
        <v>957</v>
      </c>
      <c r="C176" s="32">
        <v>509195</v>
      </c>
      <c r="D176" s="17" t="s">
        <v>1220</v>
      </c>
      <c r="E176" s="18" t="s">
        <v>1187</v>
      </c>
      <c r="F176" s="18" t="s">
        <v>59</v>
      </c>
      <c r="G176" s="22" t="s">
        <v>146</v>
      </c>
      <c r="H176" s="22"/>
      <c r="I176" s="22" t="s">
        <v>35</v>
      </c>
      <c r="J176" s="24">
        <v>43472</v>
      </c>
      <c r="K176" s="25" t="s">
        <v>108</v>
      </c>
      <c r="L176" s="25" t="s">
        <v>108</v>
      </c>
    </row>
    <row r="177" spans="1:12" s="26" customFormat="1" ht="12.75" x14ac:dyDescent="0.2">
      <c r="A177" s="17" t="s">
        <v>344</v>
      </c>
      <c r="B177" s="18" t="s">
        <v>345</v>
      </c>
      <c r="C177" s="32">
        <v>509244</v>
      </c>
      <c r="D177" s="17" t="s">
        <v>1218</v>
      </c>
      <c r="E177" s="18" t="s">
        <v>1184</v>
      </c>
      <c r="F177" s="18" t="s">
        <v>63</v>
      </c>
      <c r="G177" s="22" t="s">
        <v>36</v>
      </c>
      <c r="H177" s="22"/>
      <c r="I177" s="22" t="s">
        <v>35</v>
      </c>
      <c r="J177" s="24" t="s">
        <v>760</v>
      </c>
      <c r="K177" s="22" t="s">
        <v>121</v>
      </c>
      <c r="L177" s="25" t="s">
        <v>721</v>
      </c>
    </row>
    <row r="178" spans="1:12" s="26" customFormat="1" ht="12.75" x14ac:dyDescent="0.2">
      <c r="A178" s="17" t="s">
        <v>346</v>
      </c>
      <c r="B178" s="33" t="s">
        <v>347</v>
      </c>
      <c r="C178" s="32">
        <v>509124</v>
      </c>
      <c r="D178" s="17" t="s">
        <v>1220</v>
      </c>
      <c r="E178" s="18" t="s">
        <v>1201</v>
      </c>
      <c r="F178" s="18" t="s">
        <v>50</v>
      </c>
      <c r="G178" s="22" t="s">
        <v>34</v>
      </c>
      <c r="H178" s="22"/>
      <c r="I178" s="23" t="s">
        <v>35</v>
      </c>
      <c r="J178" s="17">
        <v>39630</v>
      </c>
      <c r="K178" s="22" t="s">
        <v>96</v>
      </c>
      <c r="L178" s="25" t="s">
        <v>96</v>
      </c>
    </row>
    <row r="179" spans="1:12" s="26" customFormat="1" ht="12.75" x14ac:dyDescent="0.2">
      <c r="A179" s="17" t="s">
        <v>348</v>
      </c>
      <c r="B179" s="16" t="s">
        <v>349</v>
      </c>
      <c r="C179" s="17" t="s">
        <v>350</v>
      </c>
      <c r="D179" s="17" t="s">
        <v>1218</v>
      </c>
      <c r="E179" s="18" t="s">
        <v>1183</v>
      </c>
      <c r="F179" s="18" t="s">
        <v>73</v>
      </c>
      <c r="G179" s="22" t="s">
        <v>134</v>
      </c>
      <c r="H179" s="22"/>
      <c r="I179" s="23" t="s">
        <v>35</v>
      </c>
      <c r="J179" s="24" t="s">
        <v>351</v>
      </c>
      <c r="K179" s="25" t="s">
        <v>111</v>
      </c>
      <c r="L179" s="25" t="s">
        <v>716</v>
      </c>
    </row>
    <row r="180" spans="1:12" s="26" customFormat="1" ht="12.75" x14ac:dyDescent="0.2">
      <c r="A180" s="17" t="s">
        <v>15</v>
      </c>
      <c r="B180" s="18" t="s">
        <v>14</v>
      </c>
      <c r="C180" s="32">
        <v>509294</v>
      </c>
      <c r="D180" s="17" t="s">
        <v>1218</v>
      </c>
      <c r="E180" s="18" t="s">
        <v>1184</v>
      </c>
      <c r="F180" s="18" t="s">
        <v>62</v>
      </c>
      <c r="G180" s="22" t="s">
        <v>39</v>
      </c>
      <c r="H180" s="22"/>
      <c r="I180" s="23" t="s">
        <v>58</v>
      </c>
      <c r="J180" s="24">
        <v>39098</v>
      </c>
      <c r="K180" s="25" t="s">
        <v>114</v>
      </c>
      <c r="L180" s="25" t="s">
        <v>131</v>
      </c>
    </row>
    <row r="181" spans="1:12" s="26" customFormat="1" ht="12.75" x14ac:dyDescent="0.2">
      <c r="A181" s="17" t="s">
        <v>353</v>
      </c>
      <c r="B181" s="29" t="s">
        <v>354</v>
      </c>
      <c r="C181" s="32" t="s">
        <v>355</v>
      </c>
      <c r="D181" s="17" t="s">
        <v>1218</v>
      </c>
      <c r="E181" s="18" t="s">
        <v>1183</v>
      </c>
      <c r="F181" s="18" t="s">
        <v>63</v>
      </c>
      <c r="G181" s="22" t="s">
        <v>41</v>
      </c>
      <c r="H181" s="22" t="s">
        <v>68</v>
      </c>
      <c r="I181" s="22" t="s">
        <v>35</v>
      </c>
      <c r="J181" s="24">
        <v>37849</v>
      </c>
      <c r="K181" s="25" t="s">
        <v>342</v>
      </c>
      <c r="L181" s="25" t="s">
        <v>11</v>
      </c>
    </row>
    <row r="182" spans="1:12" s="26" customFormat="1" ht="12.75" x14ac:dyDescent="0.2">
      <c r="A182" s="17" t="s">
        <v>356</v>
      </c>
      <c r="B182" s="18" t="s">
        <v>357</v>
      </c>
      <c r="C182" s="17">
        <v>509246</v>
      </c>
      <c r="D182" s="17" t="s">
        <v>1220</v>
      </c>
      <c r="E182" s="18" t="s">
        <v>1187</v>
      </c>
      <c r="F182" s="18" t="s">
        <v>59</v>
      </c>
      <c r="G182" s="22" t="s">
        <v>51</v>
      </c>
      <c r="H182" s="22"/>
      <c r="I182" s="23" t="s">
        <v>35</v>
      </c>
      <c r="J182" s="24">
        <v>38930</v>
      </c>
      <c r="K182" s="25" t="s">
        <v>926</v>
      </c>
      <c r="L182" s="25" t="s">
        <v>926</v>
      </c>
    </row>
    <row r="183" spans="1:12" s="26" customFormat="1" ht="12.75" x14ac:dyDescent="0.2">
      <c r="A183" s="17" t="s">
        <v>586</v>
      </c>
      <c r="B183" s="18" t="s">
        <v>358</v>
      </c>
      <c r="C183" s="32">
        <v>509247</v>
      </c>
      <c r="D183" s="17" t="s">
        <v>1218</v>
      </c>
      <c r="E183" s="18" t="s">
        <v>1177</v>
      </c>
      <c r="F183" s="18" t="s">
        <v>1026</v>
      </c>
      <c r="G183" s="22" t="s">
        <v>140</v>
      </c>
      <c r="H183" s="22"/>
      <c r="I183" s="22" t="s">
        <v>35</v>
      </c>
      <c r="J183" s="24" t="s">
        <v>359</v>
      </c>
      <c r="K183" s="25" t="s">
        <v>106</v>
      </c>
      <c r="L183" s="25" t="s">
        <v>106</v>
      </c>
    </row>
    <row r="184" spans="1:12" s="26" customFormat="1" ht="12.75" x14ac:dyDescent="0.2">
      <c r="A184" s="17" t="s">
        <v>360</v>
      </c>
      <c r="B184" s="18" t="s">
        <v>361</v>
      </c>
      <c r="C184" s="35" t="s">
        <v>362</v>
      </c>
      <c r="D184" s="17" t="s">
        <v>1218</v>
      </c>
      <c r="E184" s="16" t="s">
        <v>1183</v>
      </c>
      <c r="F184" s="18" t="s">
        <v>62</v>
      </c>
      <c r="G184" s="22" t="s">
        <v>140</v>
      </c>
      <c r="H184" s="22"/>
      <c r="I184" s="23" t="s">
        <v>35</v>
      </c>
      <c r="J184" s="24">
        <v>37408</v>
      </c>
      <c r="K184" s="22" t="s">
        <v>106</v>
      </c>
      <c r="L184" s="25" t="s">
        <v>731</v>
      </c>
    </row>
    <row r="185" spans="1:12" s="26" customFormat="1" ht="12.75" x14ac:dyDescent="0.2">
      <c r="A185" s="17" t="s">
        <v>363</v>
      </c>
      <c r="B185" s="29" t="s">
        <v>364</v>
      </c>
      <c r="C185" s="32" t="s">
        <v>90</v>
      </c>
      <c r="D185" s="17" t="s">
        <v>1220</v>
      </c>
      <c r="E185" s="18" t="s">
        <v>1195</v>
      </c>
      <c r="F185" s="18" t="s">
        <v>50</v>
      </c>
      <c r="G185" s="22" t="s">
        <v>77</v>
      </c>
      <c r="H185" s="22"/>
      <c r="I185" s="23" t="s">
        <v>32</v>
      </c>
      <c r="J185" s="17" t="s">
        <v>365</v>
      </c>
      <c r="K185" s="25" t="s">
        <v>342</v>
      </c>
      <c r="L185" s="25" t="s">
        <v>100</v>
      </c>
    </row>
    <row r="186" spans="1:12" s="26" customFormat="1" ht="12.75" x14ac:dyDescent="0.2">
      <c r="A186" s="17" t="s">
        <v>366</v>
      </c>
      <c r="B186" s="18" t="s">
        <v>367</v>
      </c>
      <c r="C186" s="17">
        <v>509248</v>
      </c>
      <c r="D186" s="17" t="s">
        <v>1218</v>
      </c>
      <c r="E186" s="18" t="s">
        <v>1188</v>
      </c>
      <c r="F186" s="18" t="s">
        <v>150</v>
      </c>
      <c r="G186" s="22" t="s">
        <v>123</v>
      </c>
      <c r="H186" s="22"/>
      <c r="I186" s="23" t="s">
        <v>35</v>
      </c>
      <c r="J186" s="24">
        <v>36739</v>
      </c>
      <c r="K186" s="25" t="s">
        <v>117</v>
      </c>
      <c r="L186" s="25" t="s">
        <v>719</v>
      </c>
    </row>
    <row r="187" spans="1:12" s="26" customFormat="1" ht="12.75" x14ac:dyDescent="0.2">
      <c r="A187" s="17" t="s">
        <v>630</v>
      </c>
      <c r="B187" s="18" t="s">
        <v>631</v>
      </c>
      <c r="C187" s="32">
        <v>509131</v>
      </c>
      <c r="D187" s="17" t="s">
        <v>1222</v>
      </c>
      <c r="E187" s="16" t="s">
        <v>1197</v>
      </c>
      <c r="F187" s="18" t="s">
        <v>1179</v>
      </c>
      <c r="G187" s="22" t="s">
        <v>88</v>
      </c>
      <c r="H187" s="23"/>
      <c r="I187" s="23" t="s">
        <v>35</v>
      </c>
      <c r="J187" s="17">
        <v>41380</v>
      </c>
      <c r="K187" s="25" t="s">
        <v>267</v>
      </c>
      <c r="L187" s="25" t="s">
        <v>267</v>
      </c>
    </row>
    <row r="188" spans="1:12" s="26" customFormat="1" ht="12.75" x14ac:dyDescent="0.2">
      <c r="A188" s="17" t="s">
        <v>799</v>
      </c>
      <c r="B188" s="18" t="s">
        <v>800</v>
      </c>
      <c r="C188" s="32" t="s">
        <v>801</v>
      </c>
      <c r="D188" s="17" t="s">
        <v>1222</v>
      </c>
      <c r="E188" s="18" t="s">
        <v>1197</v>
      </c>
      <c r="F188" s="18" t="s">
        <v>1179</v>
      </c>
      <c r="G188" s="22" t="s">
        <v>88</v>
      </c>
      <c r="H188" s="22"/>
      <c r="I188" s="23" t="s">
        <v>35</v>
      </c>
      <c r="J188" s="17" t="s">
        <v>802</v>
      </c>
      <c r="K188" s="25" t="s">
        <v>267</v>
      </c>
      <c r="L188" s="25" t="s">
        <v>267</v>
      </c>
    </row>
    <row r="189" spans="1:12" s="26" customFormat="1" ht="12.75" x14ac:dyDescent="0.2">
      <c r="A189" s="17" t="s">
        <v>368</v>
      </c>
      <c r="B189" s="18" t="s">
        <v>369</v>
      </c>
      <c r="C189" s="32">
        <v>509318</v>
      </c>
      <c r="D189" s="17" t="s">
        <v>1218</v>
      </c>
      <c r="E189" s="18" t="s">
        <v>1177</v>
      </c>
      <c r="F189" s="18" t="s">
        <v>69</v>
      </c>
      <c r="G189" s="22" t="s">
        <v>140</v>
      </c>
      <c r="H189" s="22"/>
      <c r="I189" s="22" t="s">
        <v>35</v>
      </c>
      <c r="J189" s="24">
        <v>40710</v>
      </c>
      <c r="K189" s="25" t="s">
        <v>106</v>
      </c>
      <c r="L189" s="25" t="s">
        <v>725</v>
      </c>
    </row>
    <row r="190" spans="1:12" s="26" customFormat="1" ht="12.75" x14ac:dyDescent="0.2">
      <c r="A190" s="17" t="s">
        <v>981</v>
      </c>
      <c r="B190" s="18" t="s">
        <v>982</v>
      </c>
      <c r="C190" s="32">
        <v>509136</v>
      </c>
      <c r="D190" s="17" t="s">
        <v>1218</v>
      </c>
      <c r="E190" s="18" t="s">
        <v>1182</v>
      </c>
      <c r="F190" s="18" t="s">
        <v>62</v>
      </c>
      <c r="G190" s="22" t="s">
        <v>51</v>
      </c>
      <c r="H190" s="22"/>
      <c r="I190" s="22" t="s">
        <v>35</v>
      </c>
      <c r="J190" s="24" t="s">
        <v>1215</v>
      </c>
      <c r="K190" s="25" t="s">
        <v>114</v>
      </c>
      <c r="L190" s="25" t="s">
        <v>145</v>
      </c>
    </row>
    <row r="191" spans="1:12" s="26" customFormat="1" ht="12.75" x14ac:dyDescent="0.2">
      <c r="A191" s="17" t="s">
        <v>1082</v>
      </c>
      <c r="B191" s="18" t="s">
        <v>1083</v>
      </c>
      <c r="C191" s="32" t="s">
        <v>1084</v>
      </c>
      <c r="D191" s="17" t="s">
        <v>1218</v>
      </c>
      <c r="E191" s="18" t="s">
        <v>1177</v>
      </c>
      <c r="F191" s="18" t="s">
        <v>69</v>
      </c>
      <c r="G191" s="22" t="s">
        <v>34</v>
      </c>
      <c r="H191" s="22"/>
      <c r="I191" s="22" t="s">
        <v>35</v>
      </c>
      <c r="J191" s="24" t="s">
        <v>937</v>
      </c>
      <c r="K191" s="25" t="s">
        <v>96</v>
      </c>
      <c r="L191" s="25" t="s">
        <v>96</v>
      </c>
    </row>
    <row r="192" spans="1:12" s="26" customFormat="1" ht="12.75" x14ac:dyDescent="0.2">
      <c r="A192" s="17" t="s">
        <v>803</v>
      </c>
      <c r="B192" s="18" t="s">
        <v>804</v>
      </c>
      <c r="C192" s="17">
        <v>509237</v>
      </c>
      <c r="D192" s="17" t="s">
        <v>1218</v>
      </c>
      <c r="E192" s="18" t="s">
        <v>1192</v>
      </c>
      <c r="F192" s="18" t="s">
        <v>62</v>
      </c>
      <c r="G192" s="22" t="s">
        <v>36</v>
      </c>
      <c r="I192" s="23" t="s">
        <v>35</v>
      </c>
      <c r="J192" s="24" t="s">
        <v>805</v>
      </c>
      <c r="K192" s="25" t="s">
        <v>121</v>
      </c>
      <c r="L192" s="25" t="s">
        <v>121</v>
      </c>
    </row>
    <row r="193" spans="1:12" s="26" customFormat="1" ht="12.75" x14ac:dyDescent="0.2">
      <c r="A193" s="17" t="s">
        <v>652</v>
      </c>
      <c r="B193" s="18" t="s">
        <v>653</v>
      </c>
      <c r="C193" s="32" t="s">
        <v>294</v>
      </c>
      <c r="D193" s="17" t="s">
        <v>1218</v>
      </c>
      <c r="E193" s="16" t="s">
        <v>1186</v>
      </c>
      <c r="F193" s="18" t="s">
        <v>69</v>
      </c>
      <c r="G193" s="22" t="s">
        <v>50</v>
      </c>
      <c r="H193" s="22"/>
      <c r="I193" s="23" t="s">
        <v>35</v>
      </c>
      <c r="J193" s="17">
        <v>41502</v>
      </c>
      <c r="K193" s="22" t="s">
        <v>97</v>
      </c>
      <c r="L193" s="25" t="s">
        <v>97</v>
      </c>
    </row>
    <row r="194" spans="1:12" s="26" customFormat="1" ht="12.75" x14ac:dyDescent="0.2">
      <c r="A194" s="17" t="s">
        <v>958</v>
      </c>
      <c r="B194" s="18" t="s">
        <v>959</v>
      </c>
      <c r="C194" s="17" t="s">
        <v>960</v>
      </c>
      <c r="D194" s="17" t="s">
        <v>1218</v>
      </c>
      <c r="E194" s="18" t="s">
        <v>1183</v>
      </c>
      <c r="F194" s="18" t="s">
        <v>961</v>
      </c>
      <c r="G194" s="22" t="s">
        <v>849</v>
      </c>
      <c r="H194" s="22"/>
      <c r="I194" s="23" t="s">
        <v>32</v>
      </c>
      <c r="J194" s="24" t="s">
        <v>919</v>
      </c>
      <c r="K194" s="25" t="s">
        <v>851</v>
      </c>
      <c r="L194" s="25" t="s">
        <v>851</v>
      </c>
    </row>
    <row r="195" spans="1:12" s="26" customFormat="1" ht="12.75" x14ac:dyDescent="0.2">
      <c r="A195" s="17" t="s">
        <v>761</v>
      </c>
      <c r="B195" s="18" t="s">
        <v>762</v>
      </c>
      <c r="C195" s="32" t="s">
        <v>892</v>
      </c>
      <c r="D195" s="17" t="s">
        <v>1218</v>
      </c>
      <c r="E195" s="18" t="s">
        <v>1183</v>
      </c>
      <c r="F195" s="18" t="s">
        <v>69</v>
      </c>
      <c r="G195" s="22" t="s">
        <v>886</v>
      </c>
      <c r="H195" s="22"/>
      <c r="I195" s="22" t="s">
        <v>32</v>
      </c>
      <c r="J195" s="24">
        <v>42248</v>
      </c>
      <c r="K195" s="25" t="s">
        <v>888</v>
      </c>
      <c r="L195" s="25" t="s">
        <v>888</v>
      </c>
    </row>
    <row r="196" spans="1:12" s="26" customFormat="1" ht="12.75" x14ac:dyDescent="0.2">
      <c r="A196" s="17" t="s">
        <v>846</v>
      </c>
      <c r="B196" s="18" t="s">
        <v>847</v>
      </c>
      <c r="C196" s="17" t="s">
        <v>848</v>
      </c>
      <c r="D196" s="17" t="s">
        <v>1218</v>
      </c>
      <c r="E196" s="18" t="s">
        <v>1192</v>
      </c>
      <c r="F196" s="18" t="s">
        <v>69</v>
      </c>
      <c r="G196" s="22" t="s">
        <v>849</v>
      </c>
      <c r="H196" s="22"/>
      <c r="I196" s="23" t="s">
        <v>32</v>
      </c>
      <c r="J196" s="24" t="s">
        <v>850</v>
      </c>
      <c r="K196" s="25" t="s">
        <v>851</v>
      </c>
      <c r="L196" s="25" t="s">
        <v>851</v>
      </c>
    </row>
    <row r="197" spans="1:12" s="26" customFormat="1" ht="12.75" x14ac:dyDescent="0.2">
      <c r="A197" s="17" t="s">
        <v>1137</v>
      </c>
      <c r="B197" s="18" t="s">
        <v>1138</v>
      </c>
      <c r="C197" s="32" t="s">
        <v>1165</v>
      </c>
      <c r="D197" s="17" t="s">
        <v>1218</v>
      </c>
      <c r="E197" s="18" t="s">
        <v>1192</v>
      </c>
      <c r="F197" s="18" t="s">
        <v>69</v>
      </c>
      <c r="G197" s="22" t="s">
        <v>859</v>
      </c>
      <c r="H197" s="22"/>
      <c r="I197" s="23" t="s">
        <v>32</v>
      </c>
      <c r="J197" s="17" t="s">
        <v>1216</v>
      </c>
      <c r="K197" s="25" t="s">
        <v>861</v>
      </c>
      <c r="L197" s="25" t="s">
        <v>861</v>
      </c>
    </row>
    <row r="198" spans="1:12" s="26" customFormat="1" ht="12.75" x14ac:dyDescent="0.2">
      <c r="A198" s="17" t="s">
        <v>370</v>
      </c>
      <c r="B198" s="26" t="s">
        <v>371</v>
      </c>
      <c r="C198" s="17" t="s">
        <v>318</v>
      </c>
      <c r="D198" s="17" t="s">
        <v>1218</v>
      </c>
      <c r="E198" s="18" t="s">
        <v>1191</v>
      </c>
      <c r="F198" s="18" t="s">
        <v>69</v>
      </c>
      <c r="G198" s="22" t="s">
        <v>50</v>
      </c>
      <c r="H198" s="22" t="s">
        <v>1210</v>
      </c>
      <c r="I198" s="23" t="s">
        <v>35</v>
      </c>
      <c r="J198" s="24">
        <v>43595</v>
      </c>
      <c r="K198" s="25" t="s">
        <v>97</v>
      </c>
      <c r="L198" s="25" t="s">
        <v>97</v>
      </c>
    </row>
    <row r="199" spans="1:12" s="26" customFormat="1" ht="12.75" x14ac:dyDescent="0.2">
      <c r="A199" s="17" t="s">
        <v>373</v>
      </c>
      <c r="B199" s="18" t="s">
        <v>374</v>
      </c>
      <c r="C199" s="32" t="s">
        <v>375</v>
      </c>
      <c r="D199" s="17" t="s">
        <v>1220</v>
      </c>
      <c r="E199" s="18" t="s">
        <v>1187</v>
      </c>
      <c r="F199" s="18" t="s">
        <v>59</v>
      </c>
      <c r="G199" s="22" t="s">
        <v>41</v>
      </c>
      <c r="H199" s="22" t="s">
        <v>42</v>
      </c>
      <c r="I199" s="23" t="s">
        <v>32</v>
      </c>
      <c r="J199" s="17">
        <v>41155</v>
      </c>
      <c r="K199" s="25" t="s">
        <v>342</v>
      </c>
      <c r="L199" s="25" t="s">
        <v>11</v>
      </c>
    </row>
    <row r="200" spans="1:12" s="26" customFormat="1" ht="12.75" x14ac:dyDescent="0.2">
      <c r="A200" s="17" t="s">
        <v>1139</v>
      </c>
      <c r="B200" s="29" t="s">
        <v>1140</v>
      </c>
      <c r="C200" s="32" t="s">
        <v>1166</v>
      </c>
      <c r="D200" s="17" t="s">
        <v>1218</v>
      </c>
      <c r="E200" s="18" t="s">
        <v>1182</v>
      </c>
      <c r="F200" s="18" t="s">
        <v>67</v>
      </c>
      <c r="G200" s="22" t="s">
        <v>146</v>
      </c>
      <c r="H200" s="22"/>
      <c r="I200" s="23" t="s">
        <v>32</v>
      </c>
      <c r="J200" s="17">
        <v>43481</v>
      </c>
      <c r="K200" s="22" t="s">
        <v>108</v>
      </c>
      <c r="L200" s="25" t="s">
        <v>108</v>
      </c>
    </row>
    <row r="201" spans="1:12" s="26" customFormat="1" ht="12.75" x14ac:dyDescent="0.2">
      <c r="A201" s="17" t="s">
        <v>1093</v>
      </c>
      <c r="B201" s="18" t="s">
        <v>1094</v>
      </c>
      <c r="C201" s="17">
        <v>509159</v>
      </c>
      <c r="D201" s="17" t="s">
        <v>1221</v>
      </c>
      <c r="E201" s="18" t="s">
        <v>1198</v>
      </c>
      <c r="F201" s="18" t="s">
        <v>1179</v>
      </c>
      <c r="G201" s="22" t="s">
        <v>50</v>
      </c>
      <c r="H201" s="22"/>
      <c r="I201" s="23" t="s">
        <v>32</v>
      </c>
      <c r="J201" s="24">
        <v>43300</v>
      </c>
      <c r="K201" s="25" t="s">
        <v>97</v>
      </c>
      <c r="L201" s="25" t="s">
        <v>97</v>
      </c>
    </row>
    <row r="202" spans="1:12" s="26" customFormat="1" ht="12.75" x14ac:dyDescent="0.2">
      <c r="A202" s="17" t="s">
        <v>376</v>
      </c>
      <c r="B202" s="16" t="s">
        <v>377</v>
      </c>
      <c r="C202" s="17">
        <v>509251</v>
      </c>
      <c r="D202" s="17" t="s">
        <v>1218</v>
      </c>
      <c r="E202" s="29" t="s">
        <v>1184</v>
      </c>
      <c r="F202" s="18" t="s">
        <v>69</v>
      </c>
      <c r="G202" s="22" t="s">
        <v>34</v>
      </c>
      <c r="H202" s="22"/>
      <c r="I202" s="23" t="s">
        <v>35</v>
      </c>
      <c r="J202" s="24">
        <v>41214</v>
      </c>
      <c r="K202" s="25" t="s">
        <v>96</v>
      </c>
      <c r="L202" s="25" t="s">
        <v>96</v>
      </c>
    </row>
    <row r="203" spans="1:12" s="26" customFormat="1" ht="12.75" x14ac:dyDescent="0.2">
      <c r="A203" s="17" t="s">
        <v>987</v>
      </c>
      <c r="B203" s="18" t="s">
        <v>988</v>
      </c>
      <c r="C203" s="32" t="s">
        <v>1167</v>
      </c>
      <c r="D203" s="17" t="s">
        <v>1218</v>
      </c>
      <c r="E203" s="18" t="s">
        <v>1183</v>
      </c>
      <c r="F203" s="18" t="s">
        <v>69</v>
      </c>
      <c r="G203" s="22" t="s">
        <v>49</v>
      </c>
      <c r="H203" s="22"/>
      <c r="I203" s="23"/>
      <c r="J203" s="17">
        <v>43070</v>
      </c>
      <c r="K203" s="25" t="s">
        <v>105</v>
      </c>
      <c r="L203" s="25" t="s">
        <v>818</v>
      </c>
    </row>
    <row r="204" spans="1:12" s="26" customFormat="1" ht="12.75" x14ac:dyDescent="0.2">
      <c r="A204" s="17" t="s">
        <v>378</v>
      </c>
      <c r="B204" s="18" t="s">
        <v>379</v>
      </c>
      <c r="C204" s="32">
        <v>509252</v>
      </c>
      <c r="D204" s="17" t="s">
        <v>1222</v>
      </c>
      <c r="E204" s="18" t="s">
        <v>1197</v>
      </c>
      <c r="F204" s="18" t="s">
        <v>1179</v>
      </c>
      <c r="G204" s="22" t="s">
        <v>41</v>
      </c>
      <c r="H204" s="22" t="s">
        <v>42</v>
      </c>
      <c r="I204" s="23" t="s">
        <v>35</v>
      </c>
      <c r="J204" s="17">
        <v>38275</v>
      </c>
      <c r="K204" s="25" t="s">
        <v>342</v>
      </c>
      <c r="L204" s="25" t="s">
        <v>11</v>
      </c>
    </row>
    <row r="205" spans="1:12" s="26" customFormat="1" ht="12.75" x14ac:dyDescent="0.2">
      <c r="A205" s="17" t="s">
        <v>806</v>
      </c>
      <c r="B205" s="18" t="s">
        <v>807</v>
      </c>
      <c r="C205" s="17" t="s">
        <v>808</v>
      </c>
      <c r="D205" s="17" t="s">
        <v>1220</v>
      </c>
      <c r="E205" s="18" t="s">
        <v>1187</v>
      </c>
      <c r="F205" s="18" t="s">
        <v>59</v>
      </c>
      <c r="G205" s="22" t="s">
        <v>46</v>
      </c>
      <c r="H205" s="22"/>
      <c r="I205" s="23" t="s">
        <v>35</v>
      </c>
      <c r="J205" s="24" t="s">
        <v>809</v>
      </c>
      <c r="K205" s="25" t="s">
        <v>12</v>
      </c>
      <c r="L205" s="25" t="s">
        <v>12</v>
      </c>
    </row>
    <row r="206" spans="1:12" s="26" customFormat="1" ht="12.75" x14ac:dyDescent="0.2">
      <c r="A206" s="17" t="s">
        <v>916</v>
      </c>
      <c r="B206" s="18" t="s">
        <v>917</v>
      </c>
      <c r="C206" s="32" t="s">
        <v>918</v>
      </c>
      <c r="D206" s="17" t="s">
        <v>1218</v>
      </c>
      <c r="E206" s="29" t="s">
        <v>1183</v>
      </c>
      <c r="F206" s="18" t="s">
        <v>69</v>
      </c>
      <c r="G206" s="22" t="s">
        <v>886</v>
      </c>
      <c r="H206" s="22"/>
      <c r="I206" s="22" t="s">
        <v>32</v>
      </c>
      <c r="J206" s="24" t="s">
        <v>919</v>
      </c>
      <c r="K206" s="25" t="s">
        <v>888</v>
      </c>
      <c r="L206" s="25" t="s">
        <v>888</v>
      </c>
    </row>
    <row r="207" spans="1:12" s="26" customFormat="1" ht="12.75" x14ac:dyDescent="0.2">
      <c r="A207" s="17" t="s">
        <v>381</v>
      </c>
      <c r="B207" s="16" t="s">
        <v>382</v>
      </c>
      <c r="C207" s="32">
        <v>503585</v>
      </c>
      <c r="D207" s="17" t="s">
        <v>1218</v>
      </c>
      <c r="E207" s="18" t="s">
        <v>1183</v>
      </c>
      <c r="F207" s="18" t="s">
        <v>69</v>
      </c>
      <c r="G207" s="22" t="s">
        <v>49</v>
      </c>
      <c r="H207" s="22"/>
      <c r="I207" s="23" t="s">
        <v>35</v>
      </c>
      <c r="J207" s="17">
        <v>40330</v>
      </c>
      <c r="K207" s="25" t="s">
        <v>105</v>
      </c>
      <c r="L207" s="25" t="s">
        <v>724</v>
      </c>
    </row>
    <row r="208" spans="1:12" s="26" customFormat="1" ht="12.75" x14ac:dyDescent="0.2">
      <c r="A208" s="17" t="s">
        <v>384</v>
      </c>
      <c r="B208" s="18" t="s">
        <v>385</v>
      </c>
      <c r="C208" s="32" t="s">
        <v>386</v>
      </c>
      <c r="D208" s="17" t="s">
        <v>1218</v>
      </c>
      <c r="E208" s="18" t="s">
        <v>1183</v>
      </c>
      <c r="F208" s="18" t="s">
        <v>69</v>
      </c>
      <c r="G208" s="22" t="s">
        <v>49</v>
      </c>
      <c r="H208" s="22"/>
      <c r="I208" s="23" t="s">
        <v>35</v>
      </c>
      <c r="J208" s="24">
        <v>40452</v>
      </c>
      <c r="K208" s="25" t="s">
        <v>105</v>
      </c>
      <c r="L208" s="25" t="s">
        <v>724</v>
      </c>
    </row>
    <row r="209" spans="1:12" s="26" customFormat="1" ht="12.75" x14ac:dyDescent="0.2">
      <c r="A209" s="17" t="s">
        <v>387</v>
      </c>
      <c r="B209" s="18" t="s">
        <v>388</v>
      </c>
      <c r="C209" s="32">
        <v>509259</v>
      </c>
      <c r="D209" s="17" t="s">
        <v>1218</v>
      </c>
      <c r="E209" s="29" t="s">
        <v>1182</v>
      </c>
      <c r="F209" s="18" t="s">
        <v>67</v>
      </c>
      <c r="G209" s="22" t="s">
        <v>36</v>
      </c>
      <c r="H209" s="22"/>
      <c r="I209" s="22" t="s">
        <v>35</v>
      </c>
      <c r="J209" s="24" t="s">
        <v>763</v>
      </c>
      <c r="K209" s="25" t="s">
        <v>121</v>
      </c>
      <c r="L209" s="25" t="s">
        <v>121</v>
      </c>
    </row>
    <row r="210" spans="1:12" s="26" customFormat="1" ht="12.75" x14ac:dyDescent="0.2">
      <c r="A210" s="17" t="s">
        <v>654</v>
      </c>
      <c r="B210" s="29" t="s">
        <v>655</v>
      </c>
      <c r="C210" s="17" t="s">
        <v>1097</v>
      </c>
      <c r="D210" s="17" t="s">
        <v>1218</v>
      </c>
      <c r="E210" s="29" t="s">
        <v>1186</v>
      </c>
      <c r="F210" s="18" t="s">
        <v>69</v>
      </c>
      <c r="G210" s="22" t="s">
        <v>34</v>
      </c>
      <c r="H210" s="22"/>
      <c r="I210" s="23" t="s">
        <v>35</v>
      </c>
      <c r="J210" s="24">
        <v>41281</v>
      </c>
      <c r="K210" s="25" t="s">
        <v>96</v>
      </c>
      <c r="L210" s="25" t="s">
        <v>96</v>
      </c>
    </row>
    <row r="211" spans="1:12" s="26" customFormat="1" ht="12.75" x14ac:dyDescent="0.2">
      <c r="A211" s="17" t="s">
        <v>112</v>
      </c>
      <c r="B211" s="18" t="s">
        <v>113</v>
      </c>
      <c r="C211" s="17">
        <v>509260</v>
      </c>
      <c r="D211" s="17" t="s">
        <v>1220</v>
      </c>
      <c r="E211" s="29" t="s">
        <v>1187</v>
      </c>
      <c r="F211" s="18" t="s">
        <v>59</v>
      </c>
      <c r="G211" s="22" t="s">
        <v>122</v>
      </c>
      <c r="H211" s="22"/>
      <c r="I211" s="23" t="s">
        <v>35</v>
      </c>
      <c r="J211" s="24" t="s">
        <v>182</v>
      </c>
      <c r="K211" s="22" t="s">
        <v>614</v>
      </c>
      <c r="L211" s="25" t="s">
        <v>614</v>
      </c>
    </row>
    <row r="212" spans="1:12" s="26" customFormat="1" ht="12.75" x14ac:dyDescent="0.2">
      <c r="A212" s="17" t="s">
        <v>389</v>
      </c>
      <c r="B212" s="22" t="s">
        <v>390</v>
      </c>
      <c r="C212" s="32">
        <v>509261</v>
      </c>
      <c r="D212" s="17" t="s">
        <v>1222</v>
      </c>
      <c r="E212" s="18" t="s">
        <v>1197</v>
      </c>
      <c r="F212" s="18" t="s">
        <v>1179</v>
      </c>
      <c r="G212" s="22" t="s">
        <v>88</v>
      </c>
      <c r="H212" s="22"/>
      <c r="I212" s="22" t="s">
        <v>35</v>
      </c>
      <c r="J212" s="24" t="s">
        <v>764</v>
      </c>
      <c r="K212" s="25" t="s">
        <v>267</v>
      </c>
      <c r="L212" s="25" t="s">
        <v>267</v>
      </c>
    </row>
    <row r="213" spans="1:12" s="26" customFormat="1" ht="12.75" x14ac:dyDescent="0.2">
      <c r="A213" s="17" t="s">
        <v>810</v>
      </c>
      <c r="B213" s="16" t="s">
        <v>811</v>
      </c>
      <c r="C213" s="32" t="s">
        <v>812</v>
      </c>
      <c r="D213" s="17" t="s">
        <v>1220</v>
      </c>
      <c r="E213" s="16" t="s">
        <v>1187</v>
      </c>
      <c r="F213" s="18" t="s">
        <v>59</v>
      </c>
      <c r="G213" s="22" t="s">
        <v>50</v>
      </c>
      <c r="H213" s="22"/>
      <c r="I213" s="23" t="s">
        <v>35</v>
      </c>
      <c r="J213" s="17" t="s">
        <v>813</v>
      </c>
      <c r="K213" s="22" t="s">
        <v>97</v>
      </c>
      <c r="L213" s="25" t="s">
        <v>97</v>
      </c>
    </row>
    <row r="214" spans="1:12" s="26" customFormat="1" ht="12.75" x14ac:dyDescent="0.2">
      <c r="A214" s="17" t="s">
        <v>656</v>
      </c>
      <c r="B214" s="18" t="s">
        <v>657</v>
      </c>
      <c r="C214" s="17">
        <v>509262</v>
      </c>
      <c r="D214" s="17" t="s">
        <v>1218</v>
      </c>
      <c r="E214" s="16" t="s">
        <v>1183</v>
      </c>
      <c r="F214" s="18" t="s">
        <v>63</v>
      </c>
      <c r="G214" s="22" t="s">
        <v>36</v>
      </c>
      <c r="H214" s="22"/>
      <c r="I214" s="23" t="s">
        <v>35</v>
      </c>
      <c r="J214" s="17">
        <v>41594</v>
      </c>
      <c r="K214" s="22" t="s">
        <v>121</v>
      </c>
      <c r="L214" s="25" t="s">
        <v>121</v>
      </c>
    </row>
    <row r="215" spans="1:12" s="26" customFormat="1" ht="12.75" x14ac:dyDescent="0.2">
      <c r="A215" s="17" t="s">
        <v>970</v>
      </c>
      <c r="B215" s="18" t="s">
        <v>971</v>
      </c>
      <c r="C215" s="32">
        <v>509169</v>
      </c>
      <c r="D215" s="17" t="s">
        <v>1218</v>
      </c>
      <c r="E215" s="18" t="s">
        <v>1182</v>
      </c>
      <c r="F215" s="18" t="s">
        <v>62</v>
      </c>
      <c r="G215" s="22" t="s">
        <v>339</v>
      </c>
      <c r="H215" s="22"/>
      <c r="I215" s="22" t="s">
        <v>35</v>
      </c>
      <c r="J215" s="24">
        <v>41686</v>
      </c>
      <c r="K215" s="22" t="s">
        <v>114</v>
      </c>
      <c r="L215" s="25" t="s">
        <v>120</v>
      </c>
    </row>
    <row r="216" spans="1:12" s="26" customFormat="1" ht="12.75" x14ac:dyDescent="0.2">
      <c r="A216" s="17" t="s">
        <v>1071</v>
      </c>
      <c r="B216" s="18" t="s">
        <v>1072</v>
      </c>
      <c r="C216" s="17">
        <v>509109</v>
      </c>
      <c r="D216" s="17" t="s">
        <v>1218</v>
      </c>
      <c r="E216" s="18" t="s">
        <v>1182</v>
      </c>
      <c r="F216" s="18" t="s">
        <v>67</v>
      </c>
      <c r="G216" s="22" t="s">
        <v>134</v>
      </c>
      <c r="H216" s="22"/>
      <c r="I216" s="23" t="s">
        <v>35</v>
      </c>
      <c r="J216" s="24">
        <v>43191</v>
      </c>
      <c r="K216" s="25" t="s">
        <v>111</v>
      </c>
      <c r="L216" s="25" t="s">
        <v>732</v>
      </c>
    </row>
    <row r="217" spans="1:12" s="26" customFormat="1" ht="12.75" x14ac:dyDescent="0.2">
      <c r="A217" s="17" t="s">
        <v>1073</v>
      </c>
      <c r="B217" s="18" t="s">
        <v>1074</v>
      </c>
      <c r="C217" s="32">
        <v>509266</v>
      </c>
      <c r="D217" s="17" t="s">
        <v>1218</v>
      </c>
      <c r="E217" s="18" t="s">
        <v>1183</v>
      </c>
      <c r="F217" s="33" t="s">
        <v>63</v>
      </c>
      <c r="G217" s="22" t="s">
        <v>50</v>
      </c>
      <c r="H217" s="22"/>
      <c r="I217" s="22" t="s">
        <v>35</v>
      </c>
      <c r="J217" s="24">
        <v>43344</v>
      </c>
      <c r="K217" s="25" t="s">
        <v>97</v>
      </c>
      <c r="L217" s="25" t="s">
        <v>97</v>
      </c>
    </row>
    <row r="218" spans="1:12" s="26" customFormat="1" ht="12.75" x14ac:dyDescent="0.2">
      <c r="A218" s="17" t="s">
        <v>673</v>
      </c>
      <c r="B218" s="18" t="s">
        <v>674</v>
      </c>
      <c r="C218" s="32" t="s">
        <v>343</v>
      </c>
      <c r="D218" s="17" t="s">
        <v>1218</v>
      </c>
      <c r="E218" s="18" t="s">
        <v>1177</v>
      </c>
      <c r="F218" s="18" t="s">
        <v>69</v>
      </c>
      <c r="G218" s="23" t="s">
        <v>50</v>
      </c>
      <c r="H218" s="22"/>
      <c r="I218" s="23" t="s">
        <v>35</v>
      </c>
      <c r="J218" s="17">
        <v>41502</v>
      </c>
      <c r="K218" s="25" t="s">
        <v>97</v>
      </c>
      <c r="L218" s="25" t="s">
        <v>97</v>
      </c>
    </row>
    <row r="219" spans="1:12" s="26" customFormat="1" ht="12.75" x14ac:dyDescent="0.2">
      <c r="A219" s="17" t="s">
        <v>576</v>
      </c>
      <c r="B219" s="18" t="s">
        <v>577</v>
      </c>
      <c r="C219" s="17" t="s">
        <v>1168</v>
      </c>
      <c r="D219" s="17" t="s">
        <v>1220</v>
      </c>
      <c r="E219" s="18" t="s">
        <v>1187</v>
      </c>
      <c r="F219" s="18" t="s">
        <v>59</v>
      </c>
      <c r="G219" s="22" t="s">
        <v>50</v>
      </c>
      <c r="H219" s="22"/>
      <c r="I219" s="23"/>
      <c r="J219" s="24" t="s">
        <v>578</v>
      </c>
      <c r="K219" s="25" t="s">
        <v>12</v>
      </c>
      <c r="L219" s="25" t="s">
        <v>12</v>
      </c>
    </row>
    <row r="220" spans="1:12" s="26" customFormat="1" ht="12.75" x14ac:dyDescent="0.2">
      <c r="A220" s="17" t="s">
        <v>391</v>
      </c>
      <c r="B220" s="18" t="s">
        <v>392</v>
      </c>
      <c r="C220" s="17" t="s">
        <v>118</v>
      </c>
      <c r="D220" s="17" t="s">
        <v>1218</v>
      </c>
      <c r="E220" s="18" t="s">
        <v>1186</v>
      </c>
      <c r="F220" s="18" t="s">
        <v>69</v>
      </c>
      <c r="G220" s="22" t="s">
        <v>50</v>
      </c>
      <c r="H220" s="22"/>
      <c r="I220" s="22" t="s">
        <v>35</v>
      </c>
      <c r="J220" s="24">
        <v>40528</v>
      </c>
      <c r="K220" s="25" t="s">
        <v>97</v>
      </c>
      <c r="L220" s="25" t="s">
        <v>97</v>
      </c>
    </row>
    <row r="221" spans="1:12" s="26" customFormat="1" ht="12.75" x14ac:dyDescent="0.2">
      <c r="A221" s="17" t="s">
        <v>393</v>
      </c>
      <c r="B221" s="18" t="s">
        <v>394</v>
      </c>
      <c r="C221" s="32">
        <v>509264</v>
      </c>
      <c r="D221" s="17" t="s">
        <v>1218</v>
      </c>
      <c r="E221" s="18" t="s">
        <v>1184</v>
      </c>
      <c r="F221" s="18" t="s">
        <v>69</v>
      </c>
      <c r="G221" s="22" t="s">
        <v>49</v>
      </c>
      <c r="H221" s="22"/>
      <c r="I221" s="22" t="s">
        <v>35</v>
      </c>
      <c r="J221" s="24">
        <v>37622</v>
      </c>
      <c r="K221" s="25" t="s">
        <v>105</v>
      </c>
      <c r="L221" s="25" t="s">
        <v>723</v>
      </c>
    </row>
    <row r="222" spans="1:12" s="26" customFormat="1" ht="12.75" x14ac:dyDescent="0.2">
      <c r="A222" s="17" t="s">
        <v>395</v>
      </c>
      <c r="B222" s="18" t="s">
        <v>396</v>
      </c>
      <c r="C222" s="32">
        <v>509265</v>
      </c>
      <c r="D222" s="17" t="s">
        <v>1218</v>
      </c>
      <c r="E222" s="18" t="s">
        <v>1177</v>
      </c>
      <c r="F222" s="18" t="s">
        <v>63</v>
      </c>
      <c r="G222" s="22" t="s">
        <v>34</v>
      </c>
      <c r="H222" s="22"/>
      <c r="I222" s="23" t="s">
        <v>35</v>
      </c>
      <c r="J222" s="17" t="s">
        <v>765</v>
      </c>
      <c r="K222" s="25" t="s">
        <v>96</v>
      </c>
      <c r="L222" s="25" t="s">
        <v>96</v>
      </c>
    </row>
    <row r="223" spans="1:12" s="26" customFormat="1" ht="12.75" x14ac:dyDescent="0.2">
      <c r="A223" s="17" t="s">
        <v>397</v>
      </c>
      <c r="B223" s="18" t="s">
        <v>398</v>
      </c>
      <c r="C223" s="17" t="s">
        <v>79</v>
      </c>
      <c r="D223" s="17" t="s">
        <v>1218</v>
      </c>
      <c r="E223" s="18" t="s">
        <v>1183</v>
      </c>
      <c r="F223" s="18" t="s">
        <v>69</v>
      </c>
      <c r="G223" s="22" t="s">
        <v>49</v>
      </c>
      <c r="H223" s="22"/>
      <c r="I223" s="23" t="s">
        <v>35</v>
      </c>
      <c r="J223" s="24">
        <v>41137</v>
      </c>
      <c r="K223" s="25" t="s">
        <v>105</v>
      </c>
      <c r="L223" s="25" t="s">
        <v>723</v>
      </c>
    </row>
    <row r="224" spans="1:12" s="26" customFormat="1" ht="12.75" x14ac:dyDescent="0.2">
      <c r="A224" s="17" t="s">
        <v>399</v>
      </c>
      <c r="B224" s="18" t="s">
        <v>400</v>
      </c>
      <c r="C224" s="17">
        <v>509267</v>
      </c>
      <c r="D224" s="17" t="s">
        <v>1218</v>
      </c>
      <c r="E224" s="18" t="s">
        <v>1184</v>
      </c>
      <c r="F224" s="18" t="s">
        <v>73</v>
      </c>
      <c r="G224" s="22" t="s">
        <v>134</v>
      </c>
      <c r="H224" s="22"/>
      <c r="I224" s="23" t="s">
        <v>35</v>
      </c>
      <c r="J224" s="24" t="s">
        <v>766</v>
      </c>
      <c r="K224" s="25" t="s">
        <v>111</v>
      </c>
      <c r="L224" s="25" t="s">
        <v>716</v>
      </c>
    </row>
    <row r="225" spans="1:12" s="26" customFormat="1" ht="12.75" x14ac:dyDescent="0.2">
      <c r="A225" s="17" t="s">
        <v>401</v>
      </c>
      <c r="B225" s="18" t="s">
        <v>402</v>
      </c>
      <c r="C225" s="17">
        <v>509268</v>
      </c>
      <c r="D225" s="17" t="s">
        <v>1220</v>
      </c>
      <c r="E225" s="18" t="s">
        <v>1187</v>
      </c>
      <c r="F225" s="18" t="s">
        <v>59</v>
      </c>
      <c r="G225" s="22" t="s">
        <v>144</v>
      </c>
      <c r="H225" s="22"/>
      <c r="I225" s="23" t="s">
        <v>35</v>
      </c>
      <c r="J225" s="24" t="s">
        <v>182</v>
      </c>
      <c r="K225" s="25" t="s">
        <v>13</v>
      </c>
      <c r="L225" s="25" t="s">
        <v>13</v>
      </c>
    </row>
    <row r="226" spans="1:12" s="26" customFormat="1" ht="12.75" x14ac:dyDescent="0.2">
      <c r="A226" s="17" t="s">
        <v>91</v>
      </c>
      <c r="B226" s="29" t="s">
        <v>33</v>
      </c>
      <c r="C226" s="32" t="s">
        <v>403</v>
      </c>
      <c r="D226" s="17" t="s">
        <v>1218</v>
      </c>
      <c r="E226" s="18" t="s">
        <v>1183</v>
      </c>
      <c r="F226" s="18" t="s">
        <v>67</v>
      </c>
      <c r="G226" s="22" t="s">
        <v>144</v>
      </c>
      <c r="H226" s="22" t="s">
        <v>13</v>
      </c>
      <c r="I226" s="23" t="s">
        <v>35</v>
      </c>
      <c r="J226" s="17">
        <v>37926</v>
      </c>
      <c r="K226" s="22" t="s">
        <v>13</v>
      </c>
      <c r="L226" s="25" t="s">
        <v>13</v>
      </c>
    </row>
    <row r="227" spans="1:12" s="26" customFormat="1" ht="12.75" x14ac:dyDescent="0.2">
      <c r="A227" s="17" t="s">
        <v>698</v>
      </c>
      <c r="B227" s="18" t="s">
        <v>699</v>
      </c>
      <c r="C227" s="32" t="s">
        <v>149</v>
      </c>
      <c r="D227" s="17" t="s">
        <v>1219</v>
      </c>
      <c r="E227" s="18" t="s">
        <v>1178</v>
      </c>
      <c r="F227" s="18" t="s">
        <v>1179</v>
      </c>
      <c r="G227" s="22" t="s">
        <v>49</v>
      </c>
      <c r="H227" s="22"/>
      <c r="I227" s="22" t="s">
        <v>35</v>
      </c>
      <c r="J227" s="24">
        <v>41908</v>
      </c>
      <c r="K227" s="25" t="s">
        <v>105</v>
      </c>
      <c r="L227" s="25" t="s">
        <v>105</v>
      </c>
    </row>
    <row r="228" spans="1:12" s="26" customFormat="1" ht="12.75" x14ac:dyDescent="0.2">
      <c r="A228" s="17" t="s">
        <v>814</v>
      </c>
      <c r="B228" s="18" t="s">
        <v>815</v>
      </c>
      <c r="C228" s="32">
        <v>509207</v>
      </c>
      <c r="D228" s="17" t="s">
        <v>1218</v>
      </c>
      <c r="E228" s="18" t="s">
        <v>1204</v>
      </c>
      <c r="F228" s="18" t="s">
        <v>871</v>
      </c>
      <c r="G228" s="22" t="s">
        <v>134</v>
      </c>
      <c r="H228" s="22"/>
      <c r="I228" s="23" t="s">
        <v>35</v>
      </c>
      <c r="J228" s="17">
        <v>42737</v>
      </c>
      <c r="K228" s="25" t="s">
        <v>111</v>
      </c>
      <c r="L228" s="25" t="s">
        <v>111</v>
      </c>
    </row>
    <row r="229" spans="1:12" s="26" customFormat="1" ht="12.75" x14ac:dyDescent="0.2">
      <c r="A229" s="17" t="s">
        <v>404</v>
      </c>
      <c r="B229" s="18" t="s">
        <v>405</v>
      </c>
      <c r="C229" s="32">
        <v>509270</v>
      </c>
      <c r="D229" s="17" t="s">
        <v>1218</v>
      </c>
      <c r="E229" s="29" t="s">
        <v>1183</v>
      </c>
      <c r="F229" s="18" t="s">
        <v>67</v>
      </c>
      <c r="G229" s="23" t="s">
        <v>36</v>
      </c>
      <c r="H229" s="22"/>
      <c r="I229" s="22" t="s">
        <v>35</v>
      </c>
      <c r="J229" s="24" t="s">
        <v>767</v>
      </c>
      <c r="K229" s="28" t="s">
        <v>121</v>
      </c>
      <c r="L229" s="25" t="s">
        <v>121</v>
      </c>
    </row>
    <row r="230" spans="1:12" s="26" customFormat="1" ht="12.75" x14ac:dyDescent="0.2">
      <c r="A230" s="17" t="s">
        <v>1048</v>
      </c>
      <c r="B230" s="16" t="s">
        <v>1049</v>
      </c>
      <c r="C230" s="32" t="s">
        <v>1050</v>
      </c>
      <c r="D230" s="17" t="s">
        <v>1218</v>
      </c>
      <c r="E230" s="16" t="s">
        <v>1183</v>
      </c>
      <c r="F230" s="18" t="s">
        <v>69</v>
      </c>
      <c r="G230" s="22" t="s">
        <v>34</v>
      </c>
      <c r="H230" s="22"/>
      <c r="I230" s="23" t="s">
        <v>35</v>
      </c>
      <c r="J230" s="17" t="s">
        <v>974</v>
      </c>
      <c r="K230" s="22" t="s">
        <v>96</v>
      </c>
      <c r="L230" s="25" t="s">
        <v>96</v>
      </c>
    </row>
    <row r="231" spans="1:12" s="26" customFormat="1" ht="12.75" x14ac:dyDescent="0.2">
      <c r="A231" s="17" t="s">
        <v>407</v>
      </c>
      <c r="B231" s="18" t="s">
        <v>56</v>
      </c>
      <c r="C231" s="17">
        <v>509304</v>
      </c>
      <c r="D231" s="17" t="s">
        <v>1218</v>
      </c>
      <c r="E231" s="29" t="s">
        <v>1192</v>
      </c>
      <c r="F231" s="18" t="s">
        <v>69</v>
      </c>
      <c r="G231" s="22" t="s">
        <v>49</v>
      </c>
      <c r="H231" s="22"/>
      <c r="I231" s="23" t="s">
        <v>58</v>
      </c>
      <c r="J231" s="17" t="s">
        <v>736</v>
      </c>
      <c r="K231" s="22" t="s">
        <v>105</v>
      </c>
      <c r="L231" s="25" t="s">
        <v>722</v>
      </c>
    </row>
    <row r="232" spans="1:12" s="26" customFormat="1" ht="12.75" x14ac:dyDescent="0.2">
      <c r="A232" s="17" t="s">
        <v>1091</v>
      </c>
      <c r="B232" s="16" t="s">
        <v>1092</v>
      </c>
      <c r="C232" s="32">
        <v>509313</v>
      </c>
      <c r="D232" s="17" t="s">
        <v>1220</v>
      </c>
      <c r="E232" s="18" t="s">
        <v>1187</v>
      </c>
      <c r="F232" s="18" t="s">
        <v>59</v>
      </c>
      <c r="G232" s="22" t="s">
        <v>140</v>
      </c>
      <c r="H232" s="22"/>
      <c r="I232" s="22" t="s">
        <v>35</v>
      </c>
      <c r="J232" s="24" t="s">
        <v>986</v>
      </c>
      <c r="K232" s="25" t="s">
        <v>106</v>
      </c>
      <c r="L232" s="25" t="s">
        <v>106</v>
      </c>
    </row>
    <row r="233" spans="1:12" s="26" customFormat="1" ht="12.75" x14ac:dyDescent="0.2">
      <c r="A233" s="17" t="s">
        <v>166</v>
      </c>
      <c r="B233" s="18" t="s">
        <v>408</v>
      </c>
      <c r="C233" s="17" t="s">
        <v>409</v>
      </c>
      <c r="D233" s="17" t="s">
        <v>1218</v>
      </c>
      <c r="E233" s="18" t="s">
        <v>1183</v>
      </c>
      <c r="F233" s="18" t="s">
        <v>63</v>
      </c>
      <c r="G233" s="22" t="s">
        <v>128</v>
      </c>
      <c r="H233" s="22" t="s">
        <v>129</v>
      </c>
      <c r="I233" s="23" t="s">
        <v>35</v>
      </c>
      <c r="J233" s="24">
        <v>40010</v>
      </c>
      <c r="K233" s="25" t="s">
        <v>129</v>
      </c>
      <c r="L233" s="25" t="s">
        <v>129</v>
      </c>
    </row>
    <row r="234" spans="1:12" s="26" customFormat="1" ht="12.75" x14ac:dyDescent="0.2">
      <c r="A234" s="17" t="s">
        <v>977</v>
      </c>
      <c r="B234" s="18" t="s">
        <v>978</v>
      </c>
      <c r="C234" s="27">
        <v>509301</v>
      </c>
      <c r="D234" s="17" t="s">
        <v>1218</v>
      </c>
      <c r="E234" s="18" t="s">
        <v>1183</v>
      </c>
      <c r="F234" s="18" t="s">
        <v>69</v>
      </c>
      <c r="G234" s="22" t="s">
        <v>50</v>
      </c>
      <c r="H234" s="22"/>
      <c r="I234" s="22" t="s">
        <v>35</v>
      </c>
      <c r="J234" s="24" t="s">
        <v>980</v>
      </c>
      <c r="K234" s="22" t="s">
        <v>97</v>
      </c>
      <c r="L234" s="25" t="s">
        <v>97</v>
      </c>
    </row>
    <row r="235" spans="1:12" s="26" customFormat="1" ht="12.75" x14ac:dyDescent="0.2">
      <c r="A235" s="17" t="s">
        <v>1098</v>
      </c>
      <c r="B235" s="18" t="s">
        <v>1099</v>
      </c>
      <c r="C235" s="17" t="s">
        <v>1100</v>
      </c>
      <c r="D235" s="17" t="s">
        <v>1218</v>
      </c>
      <c r="E235" s="18" t="s">
        <v>1183</v>
      </c>
      <c r="F235" s="18" t="s">
        <v>63</v>
      </c>
      <c r="G235" s="22" t="s">
        <v>886</v>
      </c>
      <c r="H235" s="22"/>
      <c r="I235" s="23" t="s">
        <v>32</v>
      </c>
      <c r="J235" s="24" t="s">
        <v>850</v>
      </c>
      <c r="K235" s="22" t="s">
        <v>888</v>
      </c>
      <c r="L235" s="25" t="s">
        <v>888</v>
      </c>
    </row>
    <row r="236" spans="1:12" s="26" customFormat="1" ht="12.75" x14ac:dyDescent="0.2">
      <c r="A236" s="17" t="s">
        <v>768</v>
      </c>
      <c r="B236" s="18" t="s">
        <v>769</v>
      </c>
      <c r="C236" s="32">
        <v>509158</v>
      </c>
      <c r="D236" s="17" t="s">
        <v>1219</v>
      </c>
      <c r="E236" s="18" t="s">
        <v>1178</v>
      </c>
      <c r="F236" s="18" t="s">
        <v>1179</v>
      </c>
      <c r="G236" s="22" t="s">
        <v>41</v>
      </c>
      <c r="H236" s="22" t="s">
        <v>42</v>
      </c>
      <c r="I236" s="23" t="s">
        <v>35</v>
      </c>
      <c r="J236" s="17">
        <v>42219</v>
      </c>
      <c r="K236" s="22" t="s">
        <v>342</v>
      </c>
      <c r="L236" s="25" t="s">
        <v>11</v>
      </c>
    </row>
    <row r="237" spans="1:12" s="26" customFormat="1" ht="12.75" x14ac:dyDescent="0.2">
      <c r="A237" s="17" t="s">
        <v>1141</v>
      </c>
      <c r="B237" s="18" t="s">
        <v>1142</v>
      </c>
      <c r="C237" s="32" t="s">
        <v>1169</v>
      </c>
      <c r="D237" s="17" t="s">
        <v>1219</v>
      </c>
      <c r="E237" s="18" t="s">
        <v>1193</v>
      </c>
      <c r="F237" s="18" t="s">
        <v>50</v>
      </c>
      <c r="G237" s="22" t="s">
        <v>77</v>
      </c>
      <c r="H237" s="22" t="s">
        <v>165</v>
      </c>
      <c r="I237" s="23" t="s">
        <v>32</v>
      </c>
      <c r="J237" s="24">
        <v>43542</v>
      </c>
      <c r="K237" s="25" t="s">
        <v>342</v>
      </c>
      <c r="L237" s="25" t="s">
        <v>100</v>
      </c>
    </row>
    <row r="238" spans="1:12" s="26" customFormat="1" ht="12.75" x14ac:dyDescent="0.2">
      <c r="A238" s="17" t="s">
        <v>410</v>
      </c>
      <c r="B238" s="18" t="s">
        <v>411</v>
      </c>
      <c r="C238" s="17">
        <v>509193</v>
      </c>
      <c r="D238" s="17" t="s">
        <v>1218</v>
      </c>
      <c r="E238" s="16" t="s">
        <v>1183</v>
      </c>
      <c r="F238" s="18" t="s">
        <v>69</v>
      </c>
      <c r="G238" s="22" t="s">
        <v>49</v>
      </c>
      <c r="H238" s="22"/>
      <c r="I238" s="23" t="s">
        <v>35</v>
      </c>
      <c r="J238" s="24">
        <v>40375</v>
      </c>
      <c r="K238" s="22" t="s">
        <v>105</v>
      </c>
      <c r="L238" s="25" t="s">
        <v>723</v>
      </c>
    </row>
    <row r="239" spans="1:12" s="26" customFormat="1" ht="12.75" x14ac:dyDescent="0.2">
      <c r="A239" s="17" t="s">
        <v>1103</v>
      </c>
      <c r="B239" s="29" t="s">
        <v>1104</v>
      </c>
      <c r="C239" s="32">
        <v>509295</v>
      </c>
      <c r="D239" s="17" t="s">
        <v>1218</v>
      </c>
      <c r="E239" s="18" t="s">
        <v>1182</v>
      </c>
      <c r="F239" s="18" t="s">
        <v>63</v>
      </c>
      <c r="G239" s="22" t="s">
        <v>124</v>
      </c>
      <c r="H239" s="22"/>
      <c r="I239" s="22" t="s">
        <v>35</v>
      </c>
      <c r="J239" s="24">
        <v>43116</v>
      </c>
      <c r="K239" s="25" t="s">
        <v>106</v>
      </c>
      <c r="L239" s="25" t="s">
        <v>9</v>
      </c>
    </row>
    <row r="240" spans="1:12" s="26" customFormat="1" ht="12.75" x14ac:dyDescent="0.2">
      <c r="A240" s="17" t="s">
        <v>419</v>
      </c>
      <c r="B240" s="22" t="s">
        <v>992</v>
      </c>
      <c r="C240" s="17" t="s">
        <v>83</v>
      </c>
      <c r="D240" s="17" t="s">
        <v>1218</v>
      </c>
      <c r="E240" s="18" t="s">
        <v>1205</v>
      </c>
      <c r="F240" s="18" t="s">
        <v>150</v>
      </c>
      <c r="G240" s="22" t="s">
        <v>123</v>
      </c>
      <c r="H240" s="22"/>
      <c r="I240" s="23" t="s">
        <v>35</v>
      </c>
      <c r="J240" s="24">
        <v>41106</v>
      </c>
      <c r="K240" s="25" t="s">
        <v>117</v>
      </c>
      <c r="L240" s="25" t="s">
        <v>117</v>
      </c>
    </row>
    <row r="241" spans="1:12" s="26" customFormat="1" ht="12.75" x14ac:dyDescent="0.2">
      <c r="A241" s="17" t="s">
        <v>770</v>
      </c>
      <c r="B241" s="18" t="s">
        <v>771</v>
      </c>
      <c r="C241" s="32">
        <v>509151</v>
      </c>
      <c r="D241" s="17" t="s">
        <v>1218</v>
      </c>
      <c r="E241" s="18" t="s">
        <v>1182</v>
      </c>
      <c r="F241" s="18" t="s">
        <v>73</v>
      </c>
      <c r="G241" s="22" t="s">
        <v>134</v>
      </c>
      <c r="H241" s="22"/>
      <c r="I241" s="23" t="s">
        <v>35</v>
      </c>
      <c r="J241" s="17">
        <v>42186</v>
      </c>
      <c r="K241" s="25" t="s">
        <v>111</v>
      </c>
      <c r="L241" s="25" t="s">
        <v>111</v>
      </c>
    </row>
    <row r="242" spans="1:12" s="26" customFormat="1" ht="12.75" x14ac:dyDescent="0.2">
      <c r="A242" s="17" t="s">
        <v>816</v>
      </c>
      <c r="B242" s="18" t="s">
        <v>817</v>
      </c>
      <c r="C242" s="32">
        <v>509171</v>
      </c>
      <c r="D242" s="17" t="s">
        <v>1218</v>
      </c>
      <c r="E242" s="18" t="s">
        <v>1186</v>
      </c>
      <c r="F242" s="18" t="s">
        <v>69</v>
      </c>
      <c r="G242" s="22" t="s">
        <v>49</v>
      </c>
      <c r="H242" s="22"/>
      <c r="I242" s="22" t="s">
        <v>58</v>
      </c>
      <c r="J242" s="24">
        <v>42324</v>
      </c>
      <c r="K242" s="22" t="s">
        <v>105</v>
      </c>
      <c r="L242" s="25" t="s">
        <v>724</v>
      </c>
    </row>
    <row r="243" spans="1:12" s="26" customFormat="1" ht="12.75" x14ac:dyDescent="0.2">
      <c r="A243" s="17" t="s">
        <v>1143</v>
      </c>
      <c r="B243" s="18" t="s">
        <v>1144</v>
      </c>
      <c r="C243" s="32" t="s">
        <v>1009</v>
      </c>
      <c r="D243" s="17" t="s">
        <v>1219</v>
      </c>
      <c r="E243" s="18" t="s">
        <v>1178</v>
      </c>
      <c r="F243" s="18" t="s">
        <v>1179</v>
      </c>
      <c r="G243" s="22" t="s">
        <v>849</v>
      </c>
      <c r="H243" s="22"/>
      <c r="I243" s="22" t="s">
        <v>32</v>
      </c>
      <c r="J243" s="24" t="s">
        <v>1228</v>
      </c>
      <c r="K243" s="22" t="s">
        <v>851</v>
      </c>
      <c r="L243" s="25" t="s">
        <v>851</v>
      </c>
    </row>
    <row r="244" spans="1:12" s="26" customFormat="1" ht="12.75" x14ac:dyDescent="0.2">
      <c r="A244" s="17" t="s">
        <v>420</v>
      </c>
      <c r="B244" s="18" t="s">
        <v>421</v>
      </c>
      <c r="C244" s="32" t="s">
        <v>422</v>
      </c>
      <c r="D244" s="17" t="s">
        <v>1220</v>
      </c>
      <c r="E244" s="18" t="s">
        <v>1195</v>
      </c>
      <c r="F244" s="18" t="s">
        <v>50</v>
      </c>
      <c r="G244" s="22" t="s">
        <v>77</v>
      </c>
      <c r="H244" s="22"/>
      <c r="I244" s="23" t="s">
        <v>35</v>
      </c>
      <c r="J244" s="17" t="s">
        <v>605</v>
      </c>
      <c r="K244" s="25" t="s">
        <v>342</v>
      </c>
      <c r="L244" s="25" t="s">
        <v>100</v>
      </c>
    </row>
    <row r="245" spans="1:12" s="26" customFormat="1" ht="12.75" x14ac:dyDescent="0.2">
      <c r="A245" s="17" t="s">
        <v>423</v>
      </c>
      <c r="B245" s="29" t="s">
        <v>424</v>
      </c>
      <c r="C245" s="32">
        <v>509278</v>
      </c>
      <c r="D245" s="17" t="s">
        <v>1218</v>
      </c>
      <c r="E245" s="18" t="s">
        <v>1183</v>
      </c>
      <c r="F245" s="18" t="s">
        <v>63</v>
      </c>
      <c r="G245" s="22" t="s">
        <v>41</v>
      </c>
      <c r="H245" s="22" t="s">
        <v>74</v>
      </c>
      <c r="I245" s="22" t="s">
        <v>35</v>
      </c>
      <c r="J245" s="24">
        <v>38439</v>
      </c>
      <c r="K245" s="25" t="s">
        <v>121</v>
      </c>
      <c r="L245" s="25" t="s">
        <v>121</v>
      </c>
    </row>
    <row r="246" spans="1:12" s="26" customFormat="1" ht="12.75" x14ac:dyDescent="0.2">
      <c r="A246" s="17" t="s">
        <v>425</v>
      </c>
      <c r="B246" s="18" t="s">
        <v>426</v>
      </c>
      <c r="C246" s="32" t="s">
        <v>427</v>
      </c>
      <c r="D246" s="17" t="s">
        <v>1218</v>
      </c>
      <c r="E246" s="18" t="s">
        <v>1183</v>
      </c>
      <c r="F246" s="18" t="s">
        <v>62</v>
      </c>
      <c r="G246" s="22" t="s">
        <v>51</v>
      </c>
      <c r="H246" s="22" t="s">
        <v>428</v>
      </c>
      <c r="I246" s="22" t="s">
        <v>35</v>
      </c>
      <c r="J246" s="24">
        <v>37712</v>
      </c>
      <c r="K246" s="25" t="s">
        <v>114</v>
      </c>
      <c r="L246" s="25" t="s">
        <v>145</v>
      </c>
    </row>
    <row r="247" spans="1:12" s="26" customFormat="1" ht="12.75" x14ac:dyDescent="0.2">
      <c r="A247" s="17" t="s">
        <v>658</v>
      </c>
      <c r="B247" s="18" t="s">
        <v>659</v>
      </c>
      <c r="C247" s="17">
        <v>509137</v>
      </c>
      <c r="D247" s="17" t="s">
        <v>1218</v>
      </c>
      <c r="E247" s="18" t="s">
        <v>1186</v>
      </c>
      <c r="F247" s="18" t="s">
        <v>63</v>
      </c>
      <c r="G247" s="22" t="s">
        <v>36</v>
      </c>
      <c r="H247" s="22"/>
      <c r="I247" s="23" t="s">
        <v>32</v>
      </c>
      <c r="J247" s="24">
        <v>41579</v>
      </c>
      <c r="K247" s="25" t="s">
        <v>121</v>
      </c>
      <c r="L247" s="25" t="s">
        <v>726</v>
      </c>
    </row>
    <row r="248" spans="1:12" s="26" customFormat="1" ht="12.75" x14ac:dyDescent="0.2">
      <c r="A248" s="17" t="s">
        <v>429</v>
      </c>
      <c r="B248" s="18" t="s">
        <v>430</v>
      </c>
      <c r="C248" s="32">
        <v>509280</v>
      </c>
      <c r="D248" s="17" t="s">
        <v>1218</v>
      </c>
      <c r="E248" s="18" t="s">
        <v>1184</v>
      </c>
      <c r="F248" s="18" t="s">
        <v>63</v>
      </c>
      <c r="G248" s="22" t="s">
        <v>128</v>
      </c>
      <c r="H248" s="22"/>
      <c r="I248" s="22" t="s">
        <v>35</v>
      </c>
      <c r="J248" s="24" t="s">
        <v>772</v>
      </c>
      <c r="K248" s="25" t="s">
        <v>129</v>
      </c>
      <c r="L248" s="25" t="s">
        <v>129</v>
      </c>
    </row>
    <row r="249" spans="1:12" s="26" customFormat="1" ht="12.75" x14ac:dyDescent="0.2">
      <c r="A249" s="17" t="s">
        <v>431</v>
      </c>
      <c r="B249" s="18" t="s">
        <v>432</v>
      </c>
      <c r="C249" s="32" t="s">
        <v>1095</v>
      </c>
      <c r="D249" s="17" t="s">
        <v>1218</v>
      </c>
      <c r="E249" s="18" t="s">
        <v>1192</v>
      </c>
      <c r="F249" s="31" t="s">
        <v>69</v>
      </c>
      <c r="G249" s="22" t="s">
        <v>886</v>
      </c>
      <c r="H249" s="31"/>
      <c r="I249" s="29" t="s">
        <v>32</v>
      </c>
      <c r="J249" s="24">
        <v>40771</v>
      </c>
      <c r="K249" s="25" t="s">
        <v>888</v>
      </c>
      <c r="L249" s="25" t="s">
        <v>888</v>
      </c>
    </row>
    <row r="250" spans="1:12" s="26" customFormat="1" ht="12.75" x14ac:dyDescent="0.2">
      <c r="A250" s="17" t="s">
        <v>433</v>
      </c>
      <c r="B250" s="18" t="s">
        <v>434</v>
      </c>
      <c r="C250" s="32" t="s">
        <v>435</v>
      </c>
      <c r="D250" s="17" t="s">
        <v>1220</v>
      </c>
      <c r="E250" s="18" t="s">
        <v>1187</v>
      </c>
      <c r="F250" s="18" t="s">
        <v>1206</v>
      </c>
      <c r="G250" s="22" t="s">
        <v>50</v>
      </c>
      <c r="H250" s="22"/>
      <c r="I250" s="23" t="s">
        <v>35</v>
      </c>
      <c r="J250" s="17">
        <v>36526</v>
      </c>
      <c r="K250" s="25" t="s">
        <v>97</v>
      </c>
      <c r="L250" s="25" t="s">
        <v>97</v>
      </c>
    </row>
    <row r="251" spans="1:12" s="26" customFormat="1" ht="12.75" x14ac:dyDescent="0.2">
      <c r="A251" s="17" t="s">
        <v>436</v>
      </c>
      <c r="B251" s="18" t="s">
        <v>437</v>
      </c>
      <c r="C251" s="32">
        <v>509282</v>
      </c>
      <c r="D251" s="17" t="s">
        <v>1218</v>
      </c>
      <c r="E251" s="18" t="s">
        <v>1184</v>
      </c>
      <c r="F251" s="18" t="s">
        <v>63</v>
      </c>
      <c r="G251" s="22" t="s">
        <v>36</v>
      </c>
      <c r="H251" s="22"/>
      <c r="I251" s="22" t="s">
        <v>35</v>
      </c>
      <c r="J251" s="24" t="s">
        <v>740</v>
      </c>
      <c r="K251" s="25" t="s">
        <v>121</v>
      </c>
      <c r="L251" s="25" t="s">
        <v>718</v>
      </c>
    </row>
    <row r="252" spans="1:12" s="26" customFormat="1" ht="12.75" x14ac:dyDescent="0.2">
      <c r="A252" s="17" t="s">
        <v>84</v>
      </c>
      <c r="B252" s="18" t="s">
        <v>85</v>
      </c>
      <c r="C252" s="32" t="s">
        <v>438</v>
      </c>
      <c r="D252" s="17" t="s">
        <v>1218</v>
      </c>
      <c r="E252" s="18" t="s">
        <v>1183</v>
      </c>
      <c r="F252" s="18" t="s">
        <v>69</v>
      </c>
      <c r="G252" s="22" t="s">
        <v>50</v>
      </c>
      <c r="H252" s="22"/>
      <c r="I252" s="23" t="s">
        <v>35</v>
      </c>
      <c r="J252" s="17">
        <v>40360</v>
      </c>
      <c r="K252" s="25" t="s">
        <v>97</v>
      </c>
      <c r="L252" s="25" t="s">
        <v>97</v>
      </c>
    </row>
    <row r="253" spans="1:12" s="26" customFormat="1" ht="12.75" x14ac:dyDescent="0.2">
      <c r="A253" s="17" t="s">
        <v>439</v>
      </c>
      <c r="B253" s="29" t="s">
        <v>440</v>
      </c>
      <c r="C253" s="32" t="s">
        <v>508</v>
      </c>
      <c r="D253" s="17" t="s">
        <v>1218</v>
      </c>
      <c r="E253" s="16" t="s">
        <v>1183</v>
      </c>
      <c r="F253" s="18" t="s">
        <v>69</v>
      </c>
      <c r="G253" s="22" t="s">
        <v>50</v>
      </c>
      <c r="H253" s="22"/>
      <c r="I253" s="23" t="s">
        <v>35</v>
      </c>
      <c r="J253" s="17">
        <v>40057</v>
      </c>
      <c r="K253" s="25" t="s">
        <v>97</v>
      </c>
      <c r="L253" s="25" t="s">
        <v>97</v>
      </c>
    </row>
    <row r="254" spans="1:12" s="26" customFormat="1" ht="12.75" x14ac:dyDescent="0.2">
      <c r="A254" s="17" t="s">
        <v>683</v>
      </c>
      <c r="B254" s="18" t="s">
        <v>684</v>
      </c>
      <c r="C254" s="17" t="s">
        <v>541</v>
      </c>
      <c r="D254" s="17" t="s">
        <v>1218</v>
      </c>
      <c r="E254" s="18" t="s">
        <v>1182</v>
      </c>
      <c r="F254" s="18" t="s">
        <v>542</v>
      </c>
      <c r="G254" s="22" t="s">
        <v>46</v>
      </c>
      <c r="H254" s="22"/>
      <c r="I254" s="23" t="s">
        <v>35</v>
      </c>
      <c r="J254" s="24">
        <v>40314</v>
      </c>
      <c r="K254" s="25" t="s">
        <v>12</v>
      </c>
      <c r="L254" s="25" t="s">
        <v>728</v>
      </c>
    </row>
    <row r="255" spans="1:12" s="26" customFormat="1" ht="12.75" x14ac:dyDescent="0.2">
      <c r="A255" s="17" t="s">
        <v>1145</v>
      </c>
      <c r="B255" s="18" t="s">
        <v>1146</v>
      </c>
      <c r="C255" s="17">
        <v>509286</v>
      </c>
      <c r="D255" s="17" t="s">
        <v>1219</v>
      </c>
      <c r="E255" s="18" t="s">
        <v>1193</v>
      </c>
      <c r="F255" s="18" t="s">
        <v>50</v>
      </c>
      <c r="G255" s="22" t="s">
        <v>77</v>
      </c>
      <c r="H255" s="22"/>
      <c r="I255" s="23" t="s">
        <v>32</v>
      </c>
      <c r="J255" s="24" t="s">
        <v>1229</v>
      </c>
      <c r="K255" s="25" t="s">
        <v>342</v>
      </c>
      <c r="L255" s="25" t="s">
        <v>100</v>
      </c>
    </row>
    <row r="256" spans="1:12" s="26" customFormat="1" ht="12.75" x14ac:dyDescent="0.2">
      <c r="A256" s="17" t="s">
        <v>675</v>
      </c>
      <c r="B256" s="18" t="s">
        <v>676</v>
      </c>
      <c r="C256" s="17" t="s">
        <v>1170</v>
      </c>
      <c r="D256" s="17" t="s">
        <v>1218</v>
      </c>
      <c r="E256" s="16" t="s">
        <v>1192</v>
      </c>
      <c r="F256" s="18" t="s">
        <v>69</v>
      </c>
      <c r="G256" s="22" t="s">
        <v>849</v>
      </c>
      <c r="H256" s="22"/>
      <c r="I256" s="23" t="s">
        <v>32</v>
      </c>
      <c r="J256" s="24" t="s">
        <v>677</v>
      </c>
      <c r="K256" s="22" t="s">
        <v>851</v>
      </c>
      <c r="L256" s="25" t="s">
        <v>851</v>
      </c>
    </row>
    <row r="257" spans="1:12" s="26" customFormat="1" ht="12.75" x14ac:dyDescent="0.2">
      <c r="A257" s="17" t="s">
        <v>819</v>
      </c>
      <c r="B257" s="18" t="s">
        <v>820</v>
      </c>
      <c r="C257" s="17">
        <v>509154</v>
      </c>
      <c r="D257" s="17" t="s">
        <v>1220</v>
      </c>
      <c r="E257" s="16" t="s">
        <v>1187</v>
      </c>
      <c r="F257" s="18" t="s">
        <v>59</v>
      </c>
      <c r="G257" s="22" t="s">
        <v>46</v>
      </c>
      <c r="H257" s="22"/>
      <c r="I257" s="23" t="s">
        <v>35</v>
      </c>
      <c r="J257" s="24" t="s">
        <v>821</v>
      </c>
      <c r="K257" s="22" t="s">
        <v>12</v>
      </c>
      <c r="L257" s="25" t="s">
        <v>12</v>
      </c>
    </row>
    <row r="258" spans="1:12" s="26" customFormat="1" ht="12.75" x14ac:dyDescent="0.2">
      <c r="A258" s="17" t="s">
        <v>1039</v>
      </c>
      <c r="B258" s="16" t="s">
        <v>1040</v>
      </c>
      <c r="C258" s="32" t="s">
        <v>1041</v>
      </c>
      <c r="D258" s="17" t="s">
        <v>1218</v>
      </c>
      <c r="E258" s="16" t="s">
        <v>1192</v>
      </c>
      <c r="F258" s="18" t="s">
        <v>62</v>
      </c>
      <c r="G258" s="22" t="s">
        <v>849</v>
      </c>
      <c r="H258" s="22"/>
      <c r="I258" s="23" t="s">
        <v>32</v>
      </c>
      <c r="J258" s="17" t="s">
        <v>1042</v>
      </c>
      <c r="K258" s="22" t="s">
        <v>851</v>
      </c>
      <c r="L258" s="25" t="s">
        <v>851</v>
      </c>
    </row>
    <row r="259" spans="1:12" s="26" customFormat="1" ht="12.75" x14ac:dyDescent="0.2">
      <c r="A259" s="17" t="s">
        <v>115</v>
      </c>
      <c r="B259" s="18" t="s">
        <v>116</v>
      </c>
      <c r="C259" s="17">
        <v>509138</v>
      </c>
      <c r="D259" s="17" t="s">
        <v>1218</v>
      </c>
      <c r="E259" s="18" t="s">
        <v>1207</v>
      </c>
      <c r="F259" s="18" t="s">
        <v>150</v>
      </c>
      <c r="G259" s="22" t="s">
        <v>123</v>
      </c>
      <c r="H259" s="22"/>
      <c r="I259" s="22" t="s">
        <v>35</v>
      </c>
      <c r="J259" s="24">
        <v>40590</v>
      </c>
      <c r="K259" s="25" t="s">
        <v>117</v>
      </c>
      <c r="L259" s="25" t="s">
        <v>720</v>
      </c>
    </row>
    <row r="260" spans="1:12" s="26" customFormat="1" ht="12.75" x14ac:dyDescent="0.2">
      <c r="A260" s="17" t="s">
        <v>864</v>
      </c>
      <c r="B260" s="18" t="s">
        <v>865</v>
      </c>
      <c r="C260" s="32">
        <v>509167</v>
      </c>
      <c r="D260" s="17" t="s">
        <v>1218</v>
      </c>
      <c r="E260" s="18" t="s">
        <v>1188</v>
      </c>
      <c r="F260" s="18" t="s">
        <v>150</v>
      </c>
      <c r="G260" s="22" t="s">
        <v>60</v>
      </c>
      <c r="H260" s="22"/>
      <c r="I260" s="22" t="s">
        <v>35</v>
      </c>
      <c r="J260" s="24">
        <v>43024</v>
      </c>
      <c r="K260" s="25" t="s">
        <v>61</v>
      </c>
      <c r="L260" s="25" t="s">
        <v>61</v>
      </c>
    </row>
    <row r="261" spans="1:12" s="26" customFormat="1" ht="12.75" x14ac:dyDescent="0.2">
      <c r="A261" s="17" t="s">
        <v>441</v>
      </c>
      <c r="B261" s="18" t="s">
        <v>442</v>
      </c>
      <c r="C261" s="32" t="s">
        <v>443</v>
      </c>
      <c r="D261" s="17" t="s">
        <v>1218</v>
      </c>
      <c r="E261" s="18" t="s">
        <v>1183</v>
      </c>
      <c r="F261" s="18" t="s">
        <v>69</v>
      </c>
      <c r="G261" s="22" t="s">
        <v>49</v>
      </c>
      <c r="H261" s="22"/>
      <c r="I261" s="23" t="s">
        <v>35</v>
      </c>
      <c r="J261" s="17">
        <v>40375</v>
      </c>
      <c r="K261" s="25" t="s">
        <v>105</v>
      </c>
      <c r="L261" s="25" t="s">
        <v>722</v>
      </c>
    </row>
    <row r="262" spans="1:12" s="26" customFormat="1" ht="12.75" x14ac:dyDescent="0.2">
      <c r="A262" s="17" t="s">
        <v>444</v>
      </c>
      <c r="B262" s="18" t="s">
        <v>445</v>
      </c>
      <c r="C262" s="17" t="s">
        <v>43</v>
      </c>
      <c r="D262" s="17" t="s">
        <v>1218</v>
      </c>
      <c r="E262" s="16" t="s">
        <v>1183</v>
      </c>
      <c r="F262" s="18" t="s">
        <v>63</v>
      </c>
      <c r="G262" s="22" t="s">
        <v>41</v>
      </c>
      <c r="H262" s="22" t="s">
        <v>42</v>
      </c>
      <c r="I262" s="23" t="s">
        <v>35</v>
      </c>
      <c r="J262" s="24">
        <v>40437</v>
      </c>
      <c r="K262" s="22" t="s">
        <v>342</v>
      </c>
      <c r="L262" s="25" t="s">
        <v>11</v>
      </c>
    </row>
    <row r="263" spans="1:12" s="26" customFormat="1" ht="12.75" x14ac:dyDescent="0.2">
      <c r="A263" s="17" t="s">
        <v>446</v>
      </c>
      <c r="B263" s="18" t="s">
        <v>447</v>
      </c>
      <c r="C263" s="17" t="s">
        <v>412</v>
      </c>
      <c r="D263" s="17" t="s">
        <v>1218</v>
      </c>
      <c r="E263" s="18" t="s">
        <v>1183</v>
      </c>
      <c r="F263" s="18" t="s">
        <v>62</v>
      </c>
      <c r="G263" s="22" t="s">
        <v>60</v>
      </c>
      <c r="H263" s="22"/>
      <c r="I263" s="22" t="s">
        <v>35</v>
      </c>
      <c r="J263" s="17">
        <v>37895</v>
      </c>
      <c r="K263" s="25" t="s">
        <v>61</v>
      </c>
      <c r="L263" s="25" t="s">
        <v>61</v>
      </c>
    </row>
    <row r="264" spans="1:12" s="26" customFormat="1" ht="12.75" x14ac:dyDescent="0.2">
      <c r="A264" s="17" t="s">
        <v>448</v>
      </c>
      <c r="B264" s="18" t="s">
        <v>449</v>
      </c>
      <c r="C264" s="32">
        <v>509288</v>
      </c>
      <c r="D264" s="17" t="s">
        <v>1218</v>
      </c>
      <c r="E264" s="18" t="s">
        <v>1183</v>
      </c>
      <c r="F264" s="18" t="s">
        <v>63</v>
      </c>
      <c r="G264" s="22" t="s">
        <v>41</v>
      </c>
      <c r="H264" s="22" t="s">
        <v>68</v>
      </c>
      <c r="I264" s="23" t="s">
        <v>35</v>
      </c>
      <c r="J264" s="17" t="s">
        <v>763</v>
      </c>
      <c r="K264" s="25" t="s">
        <v>342</v>
      </c>
      <c r="L264" s="25" t="s">
        <v>11</v>
      </c>
    </row>
    <row r="265" spans="1:12" s="26" customFormat="1" ht="12.75" x14ac:dyDescent="0.2">
      <c r="A265" s="17" t="s">
        <v>450</v>
      </c>
      <c r="B265" s="18" t="s">
        <v>451</v>
      </c>
      <c r="C265" s="32">
        <v>509290</v>
      </c>
      <c r="D265" s="17" t="s">
        <v>1222</v>
      </c>
      <c r="E265" s="18" t="s">
        <v>1199</v>
      </c>
      <c r="F265" s="18" t="s">
        <v>86</v>
      </c>
      <c r="G265" s="22" t="s">
        <v>34</v>
      </c>
      <c r="H265" s="22"/>
      <c r="I265" s="23" t="s">
        <v>35</v>
      </c>
      <c r="J265" s="17">
        <v>36816</v>
      </c>
      <c r="K265" s="25" t="s">
        <v>96</v>
      </c>
      <c r="L265" s="25" t="s">
        <v>96</v>
      </c>
    </row>
    <row r="266" spans="1:12" s="26" customFormat="1" ht="12.75" x14ac:dyDescent="0.2">
      <c r="A266" s="17" t="s">
        <v>452</v>
      </c>
      <c r="B266" s="18" t="s">
        <v>453</v>
      </c>
      <c r="C266" s="17">
        <v>509140</v>
      </c>
      <c r="D266" s="17" t="s">
        <v>1222</v>
      </c>
      <c r="E266" s="18" t="s">
        <v>1199</v>
      </c>
      <c r="F266" s="18" t="s">
        <v>86</v>
      </c>
      <c r="G266" s="22" t="s">
        <v>34</v>
      </c>
      <c r="H266" s="22"/>
      <c r="I266" s="23" t="s">
        <v>35</v>
      </c>
      <c r="J266" s="17">
        <v>40087</v>
      </c>
      <c r="K266" s="25" t="s">
        <v>96</v>
      </c>
      <c r="L266" s="25" t="s">
        <v>717</v>
      </c>
    </row>
    <row r="267" spans="1:12" s="26" customFormat="1" ht="12.75" x14ac:dyDescent="0.2">
      <c r="A267" s="17" t="s">
        <v>454</v>
      </c>
      <c r="B267" s="18" t="s">
        <v>455</v>
      </c>
      <c r="C267" s="17">
        <v>509255</v>
      </c>
      <c r="D267" s="17" t="s">
        <v>1218</v>
      </c>
      <c r="E267" s="29" t="s">
        <v>1183</v>
      </c>
      <c r="F267" s="18" t="s">
        <v>69</v>
      </c>
      <c r="G267" s="22" t="s">
        <v>140</v>
      </c>
      <c r="H267" s="22"/>
      <c r="I267" s="23" t="s">
        <v>58</v>
      </c>
      <c r="J267" s="17">
        <v>40375</v>
      </c>
      <c r="K267" s="22" t="s">
        <v>106</v>
      </c>
      <c r="L267" s="25" t="s">
        <v>106</v>
      </c>
    </row>
    <row r="268" spans="1:12" s="26" customFormat="1" ht="12.75" x14ac:dyDescent="0.2">
      <c r="A268" s="17" t="s">
        <v>593</v>
      </c>
      <c r="B268" s="18" t="s">
        <v>594</v>
      </c>
      <c r="C268" s="17" t="s">
        <v>1171</v>
      </c>
      <c r="D268" s="17" t="s">
        <v>1220</v>
      </c>
      <c r="E268" s="18" t="s">
        <v>1190</v>
      </c>
      <c r="F268" s="18" t="s">
        <v>50</v>
      </c>
      <c r="G268" s="22" t="s">
        <v>34</v>
      </c>
      <c r="H268" s="22"/>
      <c r="I268" s="23" t="s">
        <v>35</v>
      </c>
      <c r="J268" s="17">
        <v>41701</v>
      </c>
      <c r="K268" s="25" t="s">
        <v>96</v>
      </c>
      <c r="L268" s="25" t="s">
        <v>97</v>
      </c>
    </row>
    <row r="269" spans="1:12" s="26" customFormat="1" ht="12.75" x14ac:dyDescent="0.2">
      <c r="A269" s="17" t="s">
        <v>707</v>
      </c>
      <c r="B269" s="18" t="s">
        <v>708</v>
      </c>
      <c r="C269" s="32" t="s">
        <v>543</v>
      </c>
      <c r="D269" s="17" t="s">
        <v>1219</v>
      </c>
      <c r="E269" s="18" t="s">
        <v>1180</v>
      </c>
      <c r="F269" s="18" t="s">
        <v>69</v>
      </c>
      <c r="G269" s="22" t="s">
        <v>49</v>
      </c>
      <c r="H269" s="22"/>
      <c r="I269" s="22" t="s">
        <v>35</v>
      </c>
      <c r="J269" s="24">
        <v>41290</v>
      </c>
      <c r="K269" s="22" t="s">
        <v>105</v>
      </c>
      <c r="L269" s="25" t="s">
        <v>722</v>
      </c>
    </row>
    <row r="270" spans="1:12" s="26" customFormat="1" ht="12.75" x14ac:dyDescent="0.2">
      <c r="A270" s="17" t="s">
        <v>1046</v>
      </c>
      <c r="B270" s="18" t="s">
        <v>1047</v>
      </c>
      <c r="C270" s="17" t="s">
        <v>413</v>
      </c>
      <c r="D270" s="17" t="s">
        <v>1218</v>
      </c>
      <c r="E270" s="18" t="s">
        <v>1183</v>
      </c>
      <c r="F270" s="18" t="s">
        <v>69</v>
      </c>
      <c r="G270" s="23" t="s">
        <v>60</v>
      </c>
      <c r="H270" s="23"/>
      <c r="I270" s="23" t="s">
        <v>58</v>
      </c>
      <c r="J270" s="24">
        <v>43160</v>
      </c>
      <c r="K270" s="25" t="s">
        <v>61</v>
      </c>
      <c r="L270" s="25" t="s">
        <v>61</v>
      </c>
    </row>
    <row r="271" spans="1:12" s="26" customFormat="1" ht="12.75" x14ac:dyDescent="0.2">
      <c r="A271" s="17" t="s">
        <v>902</v>
      </c>
      <c r="B271" s="18" t="s">
        <v>903</v>
      </c>
      <c r="C271" s="32">
        <v>509273</v>
      </c>
      <c r="D271" s="17" t="s">
        <v>1218</v>
      </c>
      <c r="E271" s="18" t="s">
        <v>1182</v>
      </c>
      <c r="F271" s="18" t="s">
        <v>67</v>
      </c>
      <c r="G271" s="22" t="s">
        <v>146</v>
      </c>
      <c r="H271" s="22"/>
      <c r="I271" s="22" t="s">
        <v>35</v>
      </c>
      <c r="J271" s="24">
        <v>43055</v>
      </c>
      <c r="K271" s="25" t="s">
        <v>897</v>
      </c>
      <c r="L271" s="25" t="s">
        <v>108</v>
      </c>
    </row>
    <row r="272" spans="1:12" s="26" customFormat="1" ht="12.75" x14ac:dyDescent="0.2">
      <c r="A272" s="17" t="s">
        <v>773</v>
      </c>
      <c r="B272" s="18" t="s">
        <v>822</v>
      </c>
      <c r="C272" s="32">
        <v>509331</v>
      </c>
      <c r="D272" s="17" t="s">
        <v>1218</v>
      </c>
      <c r="E272" s="18" t="s">
        <v>1184</v>
      </c>
      <c r="F272" s="18" t="s">
        <v>62</v>
      </c>
      <c r="G272" s="22" t="s">
        <v>339</v>
      </c>
      <c r="H272" s="22"/>
      <c r="I272" s="22" t="s">
        <v>35</v>
      </c>
      <c r="J272" s="24">
        <v>42156</v>
      </c>
      <c r="K272" s="22" t="s">
        <v>114</v>
      </c>
      <c r="L272" s="25" t="s">
        <v>120</v>
      </c>
    </row>
    <row r="273" spans="1:12" s="26" customFormat="1" ht="12.75" x14ac:dyDescent="0.2">
      <c r="A273" s="17" t="s">
        <v>456</v>
      </c>
      <c r="B273" s="29" t="s">
        <v>457</v>
      </c>
      <c r="C273" s="17" t="s">
        <v>130</v>
      </c>
      <c r="D273" s="17" t="s">
        <v>1218</v>
      </c>
      <c r="E273" s="18" t="s">
        <v>1183</v>
      </c>
      <c r="F273" s="18" t="s">
        <v>63</v>
      </c>
      <c r="G273" s="22" t="s">
        <v>36</v>
      </c>
      <c r="H273" s="22" t="s">
        <v>37</v>
      </c>
      <c r="I273" s="22" t="s">
        <v>35</v>
      </c>
      <c r="J273" s="24">
        <v>40513</v>
      </c>
      <c r="K273" s="25" t="s">
        <v>121</v>
      </c>
      <c r="L273" s="25" t="s">
        <v>726</v>
      </c>
    </row>
    <row r="274" spans="1:12" s="26" customFormat="1" ht="12.75" x14ac:dyDescent="0.2">
      <c r="A274" s="17" t="s">
        <v>1147</v>
      </c>
      <c r="B274" s="18" t="s">
        <v>1148</v>
      </c>
      <c r="C274" s="17" t="s">
        <v>1172</v>
      </c>
      <c r="D274" s="17" t="s">
        <v>1219</v>
      </c>
      <c r="E274" s="18" t="s">
        <v>1193</v>
      </c>
      <c r="F274" s="18" t="s">
        <v>50</v>
      </c>
      <c r="G274" s="22" t="s">
        <v>77</v>
      </c>
      <c r="H274" s="22" t="s">
        <v>165</v>
      </c>
      <c r="I274" s="23" t="s">
        <v>32</v>
      </c>
      <c r="J274" s="24">
        <v>43542</v>
      </c>
      <c r="K274" s="25" t="s">
        <v>342</v>
      </c>
      <c r="L274" s="25" t="s">
        <v>100</v>
      </c>
    </row>
    <row r="275" spans="1:12" s="26" customFormat="1" ht="12.75" x14ac:dyDescent="0.2">
      <c r="A275" s="17" t="s">
        <v>1149</v>
      </c>
      <c r="B275" s="29" t="s">
        <v>1150</v>
      </c>
      <c r="C275" s="32">
        <v>509126</v>
      </c>
      <c r="D275" s="17" t="s">
        <v>1219</v>
      </c>
      <c r="E275" s="18" t="s">
        <v>1180</v>
      </c>
      <c r="F275" s="18" t="s">
        <v>69</v>
      </c>
      <c r="G275" s="22" t="s">
        <v>34</v>
      </c>
      <c r="H275" s="22"/>
      <c r="I275" s="22" t="s">
        <v>32</v>
      </c>
      <c r="J275" s="24">
        <v>43617</v>
      </c>
      <c r="K275" s="25" t="s">
        <v>97</v>
      </c>
      <c r="L275" s="25" t="s">
        <v>97</v>
      </c>
    </row>
    <row r="276" spans="1:12" s="26" customFormat="1" ht="12.75" x14ac:dyDescent="0.2">
      <c r="A276" s="17" t="s">
        <v>1068</v>
      </c>
      <c r="B276" s="18" t="s">
        <v>1069</v>
      </c>
      <c r="C276" s="32">
        <v>509186</v>
      </c>
      <c r="D276" s="17" t="s">
        <v>1220</v>
      </c>
      <c r="E276" s="18" t="s">
        <v>1187</v>
      </c>
      <c r="F276" s="18" t="s">
        <v>59</v>
      </c>
      <c r="G276" s="22" t="s">
        <v>146</v>
      </c>
      <c r="H276" s="22"/>
      <c r="I276" s="23" t="s">
        <v>35</v>
      </c>
      <c r="J276" s="17" t="s">
        <v>1070</v>
      </c>
      <c r="K276" s="25" t="s">
        <v>108</v>
      </c>
      <c r="L276" s="25" t="s">
        <v>108</v>
      </c>
    </row>
    <row r="277" spans="1:12" s="26" customFormat="1" ht="12.75" x14ac:dyDescent="0.2">
      <c r="A277" s="17" t="s">
        <v>1065</v>
      </c>
      <c r="B277" s="18" t="s">
        <v>1066</v>
      </c>
      <c r="C277" s="17" t="s">
        <v>283</v>
      </c>
      <c r="D277" s="17" t="s">
        <v>1220</v>
      </c>
      <c r="E277" s="18" t="s">
        <v>1187</v>
      </c>
      <c r="F277" s="18" t="s">
        <v>59</v>
      </c>
      <c r="G277" s="22" t="s">
        <v>1067</v>
      </c>
      <c r="H277" s="22"/>
      <c r="I277" s="22" t="s">
        <v>35</v>
      </c>
      <c r="J277" s="24">
        <v>43070</v>
      </c>
      <c r="K277" s="25" t="s">
        <v>97</v>
      </c>
      <c r="L277" s="25" t="s">
        <v>97</v>
      </c>
    </row>
    <row r="278" spans="1:12" s="26" customFormat="1" ht="12.75" x14ac:dyDescent="0.2">
      <c r="A278" s="17" t="s">
        <v>459</v>
      </c>
      <c r="B278" s="18" t="s">
        <v>460</v>
      </c>
      <c r="C278" s="17">
        <v>509292</v>
      </c>
      <c r="D278" s="17" t="s">
        <v>1220</v>
      </c>
      <c r="E278" s="29" t="s">
        <v>1201</v>
      </c>
      <c r="F278" s="18" t="s">
        <v>50</v>
      </c>
      <c r="G278" s="22" t="s">
        <v>50</v>
      </c>
      <c r="H278" s="22"/>
      <c r="I278" s="23" t="s">
        <v>35</v>
      </c>
      <c r="J278" s="24">
        <v>40817</v>
      </c>
      <c r="K278" s="25" t="s">
        <v>97</v>
      </c>
      <c r="L278" s="25" t="s">
        <v>97</v>
      </c>
    </row>
    <row r="279" spans="1:12" s="26" customFormat="1" ht="12.75" x14ac:dyDescent="0.2">
      <c r="A279" s="17" t="s">
        <v>461</v>
      </c>
      <c r="B279" s="18" t="s">
        <v>462</v>
      </c>
      <c r="C279" s="32">
        <v>509293</v>
      </c>
      <c r="D279" s="17" t="s">
        <v>1218</v>
      </c>
      <c r="E279" s="18" t="s">
        <v>1183</v>
      </c>
      <c r="F279" s="18" t="s">
        <v>63</v>
      </c>
      <c r="G279" s="22" t="s">
        <v>51</v>
      </c>
      <c r="H279" s="22"/>
      <c r="I279" s="22" t="s">
        <v>35</v>
      </c>
      <c r="J279" s="24" t="s">
        <v>737</v>
      </c>
      <c r="K279" s="28" t="s">
        <v>114</v>
      </c>
      <c r="L279" s="25" t="s">
        <v>145</v>
      </c>
    </row>
    <row r="280" spans="1:12" s="26" customFormat="1" ht="12.75" x14ac:dyDescent="0.2">
      <c r="A280" s="17" t="s">
        <v>938</v>
      </c>
      <c r="B280" s="18" t="s">
        <v>939</v>
      </c>
      <c r="C280" s="32" t="s">
        <v>940</v>
      </c>
      <c r="D280" s="17" t="s">
        <v>1218</v>
      </c>
      <c r="E280" s="18" t="s">
        <v>1183</v>
      </c>
      <c r="F280" s="18" t="s">
        <v>69</v>
      </c>
      <c r="G280" s="22" t="s">
        <v>49</v>
      </c>
      <c r="H280" s="22"/>
      <c r="I280" s="22" t="s">
        <v>35</v>
      </c>
      <c r="J280" s="24">
        <v>42856</v>
      </c>
      <c r="K280" s="25" t="s">
        <v>105</v>
      </c>
      <c r="L280" s="25" t="s">
        <v>105</v>
      </c>
    </row>
    <row r="281" spans="1:12" s="26" customFormat="1" ht="12.75" x14ac:dyDescent="0.2">
      <c r="A281" s="17" t="s">
        <v>678</v>
      </c>
      <c r="B281" s="18" t="s">
        <v>679</v>
      </c>
      <c r="C281" s="17">
        <v>509263</v>
      </c>
      <c r="D281" s="17" t="s">
        <v>1218</v>
      </c>
      <c r="E281" s="29" t="s">
        <v>1182</v>
      </c>
      <c r="F281" s="18" t="s">
        <v>62</v>
      </c>
      <c r="G281" s="22" t="s">
        <v>51</v>
      </c>
      <c r="H281" s="22"/>
      <c r="I281" s="23" t="s">
        <v>35</v>
      </c>
      <c r="J281" s="17">
        <v>41645</v>
      </c>
      <c r="K281" s="22" t="s">
        <v>114</v>
      </c>
      <c r="L281" s="25" t="s">
        <v>145</v>
      </c>
    </row>
    <row r="282" spans="1:12" s="26" customFormat="1" ht="12.75" x14ac:dyDescent="0.2">
      <c r="A282" s="17" t="s">
        <v>660</v>
      </c>
      <c r="B282" s="18" t="s">
        <v>661</v>
      </c>
      <c r="C282" s="32">
        <v>509296</v>
      </c>
      <c r="D282" s="17" t="s">
        <v>1218</v>
      </c>
      <c r="E282" s="18" t="s">
        <v>1186</v>
      </c>
      <c r="F282" s="18" t="s">
        <v>63</v>
      </c>
      <c r="G282" s="22" t="s">
        <v>41</v>
      </c>
      <c r="H282" s="22" t="s">
        <v>42</v>
      </c>
      <c r="I282" s="23" t="s">
        <v>35</v>
      </c>
      <c r="J282" s="17">
        <v>41596</v>
      </c>
      <c r="K282" s="25" t="s">
        <v>342</v>
      </c>
      <c r="L282" s="25" t="s">
        <v>11</v>
      </c>
    </row>
    <row r="283" spans="1:12" s="26" customFormat="1" ht="12.75" x14ac:dyDescent="0.2">
      <c r="A283" s="17" t="s">
        <v>463</v>
      </c>
      <c r="B283" s="18" t="s">
        <v>587</v>
      </c>
      <c r="C283" s="17">
        <v>509297</v>
      </c>
      <c r="D283" s="17" t="s">
        <v>1219</v>
      </c>
      <c r="E283" s="18" t="s">
        <v>1178</v>
      </c>
      <c r="F283" s="18" t="s">
        <v>1179</v>
      </c>
      <c r="G283" s="22" t="s">
        <v>60</v>
      </c>
      <c r="H283" s="22"/>
      <c r="I283" s="23" t="s">
        <v>35</v>
      </c>
      <c r="J283" s="24" t="s">
        <v>774</v>
      </c>
      <c r="K283" s="25" t="s">
        <v>61</v>
      </c>
      <c r="L283" s="25" t="s">
        <v>61</v>
      </c>
    </row>
    <row r="284" spans="1:12" s="26" customFormat="1" ht="12.75" x14ac:dyDescent="0.2">
      <c r="A284" s="17" t="s">
        <v>632</v>
      </c>
      <c r="B284" s="16" t="s">
        <v>633</v>
      </c>
      <c r="C284" s="32">
        <v>509142</v>
      </c>
      <c r="D284" s="17" t="s">
        <v>1222</v>
      </c>
      <c r="E284" s="29" t="s">
        <v>1197</v>
      </c>
      <c r="F284" s="18" t="s">
        <v>1179</v>
      </c>
      <c r="G284" s="22" t="s">
        <v>34</v>
      </c>
      <c r="H284" s="22"/>
      <c r="I284" s="22" t="s">
        <v>35</v>
      </c>
      <c r="J284" s="24">
        <v>41380</v>
      </c>
      <c r="K284" s="25" t="s">
        <v>96</v>
      </c>
      <c r="L284" s="25" t="s">
        <v>717</v>
      </c>
    </row>
    <row r="285" spans="1:12" s="26" customFormat="1" ht="12.75" x14ac:dyDescent="0.2">
      <c r="A285" s="17" t="s">
        <v>464</v>
      </c>
      <c r="B285" s="16" t="s">
        <v>465</v>
      </c>
      <c r="C285" s="32" t="s">
        <v>466</v>
      </c>
      <c r="D285" s="17" t="s">
        <v>1218</v>
      </c>
      <c r="E285" s="18" t="s">
        <v>1183</v>
      </c>
      <c r="F285" s="18" t="s">
        <v>69</v>
      </c>
      <c r="G285" s="22" t="s">
        <v>49</v>
      </c>
      <c r="H285" s="22"/>
      <c r="I285" s="22" t="s">
        <v>35</v>
      </c>
      <c r="J285" s="24">
        <v>40330</v>
      </c>
      <c r="K285" s="25" t="s">
        <v>105</v>
      </c>
      <c r="L285" s="25" t="s">
        <v>724</v>
      </c>
    </row>
    <row r="286" spans="1:12" s="26" customFormat="1" ht="12.75" x14ac:dyDescent="0.2">
      <c r="A286" s="17" t="s">
        <v>953</v>
      </c>
      <c r="B286" s="18" t="s">
        <v>954</v>
      </c>
      <c r="C286" s="17" t="s">
        <v>955</v>
      </c>
      <c r="D286" s="17" t="s">
        <v>1218</v>
      </c>
      <c r="E286" s="18" t="s">
        <v>1183</v>
      </c>
      <c r="F286" s="18" t="s">
        <v>69</v>
      </c>
      <c r="G286" s="22" t="s">
        <v>886</v>
      </c>
      <c r="H286" s="22"/>
      <c r="I286" s="22" t="s">
        <v>32</v>
      </c>
      <c r="J286" s="24">
        <v>43175</v>
      </c>
      <c r="K286" s="22" t="s">
        <v>888</v>
      </c>
      <c r="L286" s="25" t="s">
        <v>888</v>
      </c>
    </row>
    <row r="287" spans="1:12" s="26" customFormat="1" ht="12.75" x14ac:dyDescent="0.2">
      <c r="A287" s="17" t="s">
        <v>1032</v>
      </c>
      <c r="B287" s="29" t="s">
        <v>1033</v>
      </c>
      <c r="C287" s="32" t="s">
        <v>44</v>
      </c>
      <c r="D287" s="17" t="s">
        <v>1223</v>
      </c>
      <c r="E287" s="18" t="s">
        <v>45</v>
      </c>
      <c r="F287" s="18" t="s">
        <v>1179</v>
      </c>
      <c r="G287" s="22" t="s">
        <v>46</v>
      </c>
      <c r="H287" s="22"/>
      <c r="I287" s="22" t="s">
        <v>32</v>
      </c>
      <c r="J287" s="24">
        <v>43329</v>
      </c>
      <c r="K287" s="25" t="s">
        <v>12</v>
      </c>
      <c r="L287" s="25" t="s">
        <v>12</v>
      </c>
    </row>
    <row r="288" spans="1:12" s="26" customFormat="1" ht="12.75" x14ac:dyDescent="0.2">
      <c r="A288" s="17" t="s">
        <v>995</v>
      </c>
      <c r="B288" s="18" t="s">
        <v>996</v>
      </c>
      <c r="C288" s="17">
        <v>509134</v>
      </c>
      <c r="D288" s="17" t="s">
        <v>1218</v>
      </c>
      <c r="E288" s="18" t="s">
        <v>1182</v>
      </c>
      <c r="F288" s="18" t="s">
        <v>62</v>
      </c>
      <c r="G288" s="22" t="s">
        <v>51</v>
      </c>
      <c r="H288" s="22"/>
      <c r="I288" s="23" t="s">
        <v>35</v>
      </c>
      <c r="J288" s="24">
        <v>43252</v>
      </c>
      <c r="K288" s="25" t="s">
        <v>114</v>
      </c>
      <c r="L288" s="25" t="s">
        <v>145</v>
      </c>
    </row>
    <row r="289" spans="1:12" s="26" customFormat="1" ht="12.75" x14ac:dyDescent="0.2">
      <c r="A289" s="17" t="s">
        <v>635</v>
      </c>
      <c r="B289" s="18" t="s">
        <v>636</v>
      </c>
      <c r="C289" s="32">
        <v>509298</v>
      </c>
      <c r="D289" s="17" t="s">
        <v>1222</v>
      </c>
      <c r="E289" s="18" t="s">
        <v>1199</v>
      </c>
      <c r="F289" s="18" t="s">
        <v>86</v>
      </c>
      <c r="G289" s="22" t="s">
        <v>34</v>
      </c>
      <c r="H289" s="22"/>
      <c r="I289" s="23" t="s">
        <v>35</v>
      </c>
      <c r="J289" s="17">
        <v>41380</v>
      </c>
      <c r="K289" s="25" t="s">
        <v>96</v>
      </c>
      <c r="L289" s="25" t="s">
        <v>96</v>
      </c>
    </row>
    <row r="290" spans="1:12" s="26" customFormat="1" ht="12.75" x14ac:dyDescent="0.2">
      <c r="A290" s="17" t="s">
        <v>467</v>
      </c>
      <c r="B290" s="18" t="s">
        <v>468</v>
      </c>
      <c r="C290" s="32">
        <v>509299</v>
      </c>
      <c r="D290" s="17" t="s">
        <v>1220</v>
      </c>
      <c r="E290" s="18" t="s">
        <v>1187</v>
      </c>
      <c r="F290" s="18" t="s">
        <v>59</v>
      </c>
      <c r="G290" s="22" t="s">
        <v>34</v>
      </c>
      <c r="H290" s="22"/>
      <c r="I290" s="23" t="s">
        <v>35</v>
      </c>
      <c r="J290" s="17">
        <v>40679</v>
      </c>
      <c r="K290" s="25" t="s">
        <v>96</v>
      </c>
      <c r="L290" s="25" t="s">
        <v>96</v>
      </c>
    </row>
    <row r="291" spans="1:12" s="26" customFormat="1" ht="12.75" x14ac:dyDescent="0.2">
      <c r="A291" s="17" t="s">
        <v>775</v>
      </c>
      <c r="B291" s="26" t="s">
        <v>776</v>
      </c>
      <c r="C291" s="32">
        <v>509321</v>
      </c>
      <c r="D291" s="17" t="s">
        <v>1218</v>
      </c>
      <c r="E291" s="18" t="s">
        <v>1191</v>
      </c>
      <c r="F291" s="18" t="s">
        <v>63</v>
      </c>
      <c r="G291" s="22" t="s">
        <v>122</v>
      </c>
      <c r="H291" s="22"/>
      <c r="I291" s="22" t="s">
        <v>58</v>
      </c>
      <c r="J291" s="24" t="s">
        <v>777</v>
      </c>
      <c r="K291" s="25" t="s">
        <v>114</v>
      </c>
      <c r="L291" s="25" t="s">
        <v>114</v>
      </c>
    </row>
    <row r="292" spans="1:12" s="26" customFormat="1" ht="12.75" x14ac:dyDescent="0.2">
      <c r="A292" s="17" t="s">
        <v>469</v>
      </c>
      <c r="B292" s="16" t="s">
        <v>470</v>
      </c>
      <c r="C292" s="32">
        <v>509300</v>
      </c>
      <c r="D292" s="17" t="s">
        <v>1220</v>
      </c>
      <c r="E292" s="29" t="s">
        <v>1187</v>
      </c>
      <c r="F292" s="18" t="s">
        <v>59</v>
      </c>
      <c r="G292" s="22" t="s">
        <v>144</v>
      </c>
      <c r="H292" s="22"/>
      <c r="I292" s="23" t="s">
        <v>35</v>
      </c>
      <c r="J292" s="24">
        <v>40452</v>
      </c>
      <c r="K292" s="25" t="s">
        <v>13</v>
      </c>
      <c r="L292" s="25" t="s">
        <v>13</v>
      </c>
    </row>
    <row r="293" spans="1:12" s="26" customFormat="1" ht="12.75" x14ac:dyDescent="0.2">
      <c r="A293" s="17" t="s">
        <v>471</v>
      </c>
      <c r="B293" s="23" t="s">
        <v>472</v>
      </c>
      <c r="C293" s="17">
        <v>509302</v>
      </c>
      <c r="D293" s="17" t="s">
        <v>1222</v>
      </c>
      <c r="E293" s="18" t="s">
        <v>107</v>
      </c>
      <c r="F293" s="18" t="s">
        <v>1179</v>
      </c>
      <c r="G293" s="22" t="s">
        <v>34</v>
      </c>
      <c r="H293" s="22"/>
      <c r="I293" s="23" t="s">
        <v>35</v>
      </c>
      <c r="J293" s="24" t="s">
        <v>778</v>
      </c>
      <c r="K293" s="25" t="s">
        <v>96</v>
      </c>
      <c r="L293" s="25" t="s">
        <v>96</v>
      </c>
    </row>
    <row r="294" spans="1:12" s="26" customFormat="1" ht="12.75" x14ac:dyDescent="0.2">
      <c r="A294" s="17" t="s">
        <v>904</v>
      </c>
      <c r="B294" s="18" t="s">
        <v>905</v>
      </c>
      <c r="C294" s="17" t="s">
        <v>906</v>
      </c>
      <c r="D294" s="17" t="s">
        <v>1218</v>
      </c>
      <c r="E294" s="16" t="s">
        <v>1182</v>
      </c>
      <c r="F294" s="18" t="s">
        <v>67</v>
      </c>
      <c r="G294" s="22" t="s">
        <v>146</v>
      </c>
      <c r="H294" s="22"/>
      <c r="I294" s="23" t="s">
        <v>35</v>
      </c>
      <c r="J294" s="17">
        <v>43055</v>
      </c>
      <c r="K294" s="22" t="s">
        <v>907</v>
      </c>
      <c r="L294" s="25" t="s">
        <v>108</v>
      </c>
    </row>
    <row r="295" spans="1:12" s="26" customFormat="1" ht="12.75" x14ac:dyDescent="0.2">
      <c r="A295" s="17" t="s">
        <v>1151</v>
      </c>
      <c r="B295" s="18" t="s">
        <v>1152</v>
      </c>
      <c r="C295" s="17">
        <v>509307</v>
      </c>
      <c r="D295" s="17" t="s">
        <v>1219</v>
      </c>
      <c r="E295" s="18" t="s">
        <v>1178</v>
      </c>
      <c r="F295" s="18" t="s">
        <v>1179</v>
      </c>
      <c r="G295" s="22" t="s">
        <v>39</v>
      </c>
      <c r="H295" s="22"/>
      <c r="I295" s="23" t="s">
        <v>35</v>
      </c>
      <c r="J295" s="24">
        <v>43556</v>
      </c>
      <c r="K295" s="25" t="s">
        <v>114</v>
      </c>
      <c r="L295" s="25" t="s">
        <v>131</v>
      </c>
    </row>
    <row r="296" spans="1:12" s="26" customFormat="1" ht="12.75" x14ac:dyDescent="0.2">
      <c r="A296" s="17" t="s">
        <v>473</v>
      </c>
      <c r="B296" s="18" t="s">
        <v>474</v>
      </c>
      <c r="C296" s="32" t="s">
        <v>154</v>
      </c>
      <c r="D296" s="17" t="s">
        <v>1218</v>
      </c>
      <c r="E296" s="18" t="s">
        <v>1191</v>
      </c>
      <c r="F296" s="18" t="s">
        <v>69</v>
      </c>
      <c r="G296" s="22" t="s">
        <v>50</v>
      </c>
      <c r="H296" s="22" t="s">
        <v>1211</v>
      </c>
      <c r="I296" s="23" t="s">
        <v>58</v>
      </c>
      <c r="J296" s="17">
        <v>40452</v>
      </c>
      <c r="K296" s="25" t="s">
        <v>97</v>
      </c>
      <c r="L296" s="25" t="s">
        <v>97</v>
      </c>
    </row>
    <row r="297" spans="1:12" s="26" customFormat="1" ht="12.75" x14ac:dyDescent="0.2">
      <c r="A297" s="17" t="s">
        <v>606</v>
      </c>
      <c r="B297" s="18" t="s">
        <v>607</v>
      </c>
      <c r="C297" s="17" t="s">
        <v>537</v>
      </c>
      <c r="D297" s="17" t="s">
        <v>1220</v>
      </c>
      <c r="E297" s="18" t="s">
        <v>1190</v>
      </c>
      <c r="F297" s="18" t="s">
        <v>50</v>
      </c>
      <c r="G297" s="22" t="s">
        <v>77</v>
      </c>
      <c r="H297" s="22" t="s">
        <v>165</v>
      </c>
      <c r="I297" s="22" t="s">
        <v>35</v>
      </c>
      <c r="J297" s="24">
        <v>41323</v>
      </c>
      <c r="K297" s="22" t="s">
        <v>342</v>
      </c>
      <c r="L297" s="25" t="s">
        <v>100</v>
      </c>
    </row>
    <row r="298" spans="1:12" s="26" customFormat="1" ht="12.75" x14ac:dyDescent="0.2">
      <c r="A298" s="17" t="s">
        <v>475</v>
      </c>
      <c r="B298" s="18" t="s">
        <v>476</v>
      </c>
      <c r="C298" s="32">
        <v>509143</v>
      </c>
      <c r="D298" s="17" t="s">
        <v>1222</v>
      </c>
      <c r="E298" s="18" t="s">
        <v>1196</v>
      </c>
      <c r="F298" s="18" t="s">
        <v>86</v>
      </c>
      <c r="G298" s="22" t="s">
        <v>77</v>
      </c>
      <c r="H298" s="22"/>
      <c r="I298" s="22" t="s">
        <v>35</v>
      </c>
      <c r="J298" s="24" t="s">
        <v>575</v>
      </c>
      <c r="K298" s="22" t="s">
        <v>342</v>
      </c>
      <c r="L298" s="25" t="s">
        <v>100</v>
      </c>
    </row>
    <row r="299" spans="1:12" s="26" customFormat="1" ht="12.75" x14ac:dyDescent="0.2">
      <c r="A299" s="17" t="s">
        <v>1153</v>
      </c>
      <c r="B299" s="29" t="s">
        <v>1154</v>
      </c>
      <c r="C299" s="17">
        <v>509338</v>
      </c>
      <c r="D299" s="17" t="s">
        <v>1219</v>
      </c>
      <c r="E299" s="18" t="s">
        <v>1193</v>
      </c>
      <c r="F299" s="18" t="s">
        <v>50</v>
      </c>
      <c r="G299" s="22" t="s">
        <v>77</v>
      </c>
      <c r="H299" s="22"/>
      <c r="I299" s="23" t="s">
        <v>32</v>
      </c>
      <c r="J299" s="24" t="s">
        <v>1229</v>
      </c>
      <c r="K299" s="25" t="s">
        <v>342</v>
      </c>
      <c r="L299" s="25" t="s">
        <v>100</v>
      </c>
    </row>
    <row r="300" spans="1:12" s="26" customFormat="1" ht="12.75" x14ac:dyDescent="0.2">
      <c r="A300" s="17" t="s">
        <v>159</v>
      </c>
      <c r="B300" s="18" t="s">
        <v>160</v>
      </c>
      <c r="C300" s="32" t="s">
        <v>52</v>
      </c>
      <c r="D300" s="17" t="s">
        <v>1218</v>
      </c>
      <c r="E300" s="18" t="s">
        <v>1183</v>
      </c>
      <c r="F300" s="18" t="s">
        <v>63</v>
      </c>
      <c r="G300" s="22" t="s">
        <v>140</v>
      </c>
      <c r="H300" s="22"/>
      <c r="I300" s="23" t="s">
        <v>35</v>
      </c>
      <c r="J300" s="17">
        <v>41076</v>
      </c>
      <c r="K300" s="25" t="s">
        <v>106</v>
      </c>
      <c r="L300" s="25" t="s">
        <v>106</v>
      </c>
    </row>
    <row r="301" spans="1:12" s="26" customFormat="1" ht="12.75" x14ac:dyDescent="0.2">
      <c r="A301" s="17" t="s">
        <v>477</v>
      </c>
      <c r="B301" s="18" t="s">
        <v>478</v>
      </c>
      <c r="C301" s="32">
        <v>509303</v>
      </c>
      <c r="D301" s="17" t="s">
        <v>1218</v>
      </c>
      <c r="E301" s="18" t="s">
        <v>1184</v>
      </c>
      <c r="F301" s="18" t="s">
        <v>69</v>
      </c>
      <c r="G301" s="22" t="s">
        <v>49</v>
      </c>
      <c r="H301" s="22"/>
      <c r="I301" s="23" t="s">
        <v>35</v>
      </c>
      <c r="J301" s="17">
        <v>38505</v>
      </c>
      <c r="K301" s="25" t="s">
        <v>616</v>
      </c>
      <c r="L301" s="25" t="s">
        <v>616</v>
      </c>
    </row>
    <row r="302" spans="1:12" s="26" customFormat="1" ht="12.75" x14ac:dyDescent="0.2">
      <c r="A302" s="17" t="s">
        <v>823</v>
      </c>
      <c r="B302" s="18" t="s">
        <v>824</v>
      </c>
      <c r="C302" s="32" t="s">
        <v>1173</v>
      </c>
      <c r="D302" s="17" t="s">
        <v>1218</v>
      </c>
      <c r="E302" s="18" t="s">
        <v>1184</v>
      </c>
      <c r="F302" s="18" t="s">
        <v>69</v>
      </c>
      <c r="G302" s="23" t="s">
        <v>615</v>
      </c>
      <c r="H302" s="22"/>
      <c r="I302" s="23" t="s">
        <v>32</v>
      </c>
      <c r="J302" s="24">
        <v>40878</v>
      </c>
      <c r="K302" s="25" t="s">
        <v>616</v>
      </c>
      <c r="L302" s="25" t="s">
        <v>616</v>
      </c>
    </row>
    <row r="303" spans="1:12" s="26" customFormat="1" ht="12.75" x14ac:dyDescent="0.2">
      <c r="A303" s="17" t="s">
        <v>480</v>
      </c>
      <c r="B303" s="18" t="s">
        <v>481</v>
      </c>
      <c r="C303" s="17" t="s">
        <v>482</v>
      </c>
      <c r="D303" s="17" t="s">
        <v>1218</v>
      </c>
      <c r="E303" s="18" t="s">
        <v>1183</v>
      </c>
      <c r="F303" s="18" t="s">
        <v>69</v>
      </c>
      <c r="G303" s="22" t="s">
        <v>49</v>
      </c>
      <c r="H303" s="22"/>
      <c r="I303" s="23" t="s">
        <v>35</v>
      </c>
      <c r="J303" s="17" t="s">
        <v>483</v>
      </c>
      <c r="K303" s="25" t="s">
        <v>105</v>
      </c>
      <c r="L303" s="25" t="s">
        <v>724</v>
      </c>
    </row>
    <row r="304" spans="1:12" s="26" customFormat="1" ht="12.75" x14ac:dyDescent="0.2">
      <c r="A304" s="17" t="s">
        <v>484</v>
      </c>
      <c r="B304" s="18" t="s">
        <v>485</v>
      </c>
      <c r="C304" s="17">
        <v>509189</v>
      </c>
      <c r="D304" s="17" t="s">
        <v>1221</v>
      </c>
      <c r="E304" s="18" t="s">
        <v>1198</v>
      </c>
      <c r="F304" s="18" t="s">
        <v>1179</v>
      </c>
      <c r="G304" s="22" t="s">
        <v>49</v>
      </c>
      <c r="H304" s="22"/>
      <c r="I304" s="23" t="s">
        <v>58</v>
      </c>
      <c r="J304" s="17" t="s">
        <v>779</v>
      </c>
      <c r="K304" s="22" t="s">
        <v>105</v>
      </c>
      <c r="L304" s="25" t="s">
        <v>105</v>
      </c>
    </row>
    <row r="305" spans="1:12" s="26" customFormat="1" ht="12.75" x14ac:dyDescent="0.2">
      <c r="A305" s="17" t="s">
        <v>486</v>
      </c>
      <c r="B305" s="18" t="s">
        <v>487</v>
      </c>
      <c r="C305" s="17">
        <v>509305</v>
      </c>
      <c r="D305" s="17" t="s">
        <v>1218</v>
      </c>
      <c r="E305" s="29" t="s">
        <v>1183</v>
      </c>
      <c r="F305" s="18" t="s">
        <v>87</v>
      </c>
      <c r="G305" s="22" t="s">
        <v>46</v>
      </c>
      <c r="H305" s="22"/>
      <c r="I305" s="23" t="s">
        <v>35</v>
      </c>
      <c r="J305" s="24" t="s">
        <v>488</v>
      </c>
      <c r="K305" s="25" t="s">
        <v>888</v>
      </c>
      <c r="L305" s="25" t="s">
        <v>888</v>
      </c>
    </row>
    <row r="306" spans="1:12" s="26" customFormat="1" ht="12.75" x14ac:dyDescent="0.2">
      <c r="A306" s="17" t="s">
        <v>491</v>
      </c>
      <c r="B306" s="18" t="s">
        <v>492</v>
      </c>
      <c r="C306" s="27" t="s">
        <v>119</v>
      </c>
      <c r="D306" s="17" t="s">
        <v>1218</v>
      </c>
      <c r="E306" s="18" t="s">
        <v>1183</v>
      </c>
      <c r="F306" s="18" t="s">
        <v>63</v>
      </c>
      <c r="G306" s="22" t="s">
        <v>36</v>
      </c>
      <c r="H306" s="22"/>
      <c r="I306" s="22" t="s">
        <v>35</v>
      </c>
      <c r="J306" s="24" t="s">
        <v>685</v>
      </c>
      <c r="K306" s="25" t="s">
        <v>121</v>
      </c>
      <c r="L306" s="25" t="s">
        <v>718</v>
      </c>
    </row>
    <row r="307" spans="1:12" s="26" customFormat="1" ht="12.75" x14ac:dyDescent="0.2">
      <c r="A307" s="17" t="s">
        <v>493</v>
      </c>
      <c r="B307" s="18" t="s">
        <v>494</v>
      </c>
      <c r="C307" s="17" t="s">
        <v>89</v>
      </c>
      <c r="D307" s="17" t="s">
        <v>1220</v>
      </c>
      <c r="E307" s="18" t="s">
        <v>1190</v>
      </c>
      <c r="F307" s="18" t="s">
        <v>50</v>
      </c>
      <c r="G307" s="22" t="s">
        <v>77</v>
      </c>
      <c r="H307" s="22"/>
      <c r="I307" s="23" t="s">
        <v>35</v>
      </c>
      <c r="J307" s="24" t="s">
        <v>495</v>
      </c>
      <c r="K307" s="25" t="s">
        <v>342</v>
      </c>
      <c r="L307" s="25" t="s">
        <v>100</v>
      </c>
    </row>
    <row r="308" spans="1:12" s="26" customFormat="1" ht="12.75" x14ac:dyDescent="0.2">
      <c r="A308" s="17" t="s">
        <v>662</v>
      </c>
      <c r="B308" s="33" t="s">
        <v>663</v>
      </c>
      <c r="C308" s="17" t="s">
        <v>414</v>
      </c>
      <c r="D308" s="17" t="s">
        <v>1218</v>
      </c>
      <c r="E308" s="16" t="s">
        <v>1183</v>
      </c>
      <c r="F308" s="18" t="s">
        <v>62</v>
      </c>
      <c r="G308" s="22" t="s">
        <v>60</v>
      </c>
      <c r="H308" s="22"/>
      <c r="I308" s="23" t="s">
        <v>35</v>
      </c>
      <c r="J308" s="24">
        <v>41456</v>
      </c>
      <c r="K308" s="22" t="s">
        <v>61</v>
      </c>
      <c r="L308" s="25" t="s">
        <v>61</v>
      </c>
    </row>
    <row r="309" spans="1:12" s="26" customFormat="1" ht="12.75" x14ac:dyDescent="0.2">
      <c r="A309" s="17" t="s">
        <v>1155</v>
      </c>
      <c r="B309" s="18" t="s">
        <v>1156</v>
      </c>
      <c r="C309" s="32" t="s">
        <v>993</v>
      </c>
      <c r="D309" s="17" t="s">
        <v>1222</v>
      </c>
      <c r="E309" s="18" t="s">
        <v>1197</v>
      </c>
      <c r="F309" s="18" t="s">
        <v>1179</v>
      </c>
      <c r="G309" s="22" t="s">
        <v>886</v>
      </c>
      <c r="H309" s="22"/>
      <c r="I309" s="22" t="s">
        <v>32</v>
      </c>
      <c r="J309" s="24" t="s">
        <v>1230</v>
      </c>
      <c r="K309" s="25" t="s">
        <v>888</v>
      </c>
      <c r="L309" s="25" t="s">
        <v>888</v>
      </c>
    </row>
    <row r="310" spans="1:12" s="26" customFormat="1" ht="12.75" x14ac:dyDescent="0.2">
      <c r="A310" s="17" t="s">
        <v>496</v>
      </c>
      <c r="B310" s="29" t="s">
        <v>497</v>
      </c>
      <c r="C310" s="32">
        <v>509308</v>
      </c>
      <c r="D310" s="17" t="s">
        <v>1218</v>
      </c>
      <c r="E310" s="18" t="s">
        <v>1183</v>
      </c>
      <c r="F310" s="18" t="s">
        <v>63</v>
      </c>
      <c r="G310" s="22" t="s">
        <v>41</v>
      </c>
      <c r="H310" s="22" t="s">
        <v>42</v>
      </c>
      <c r="I310" s="22" t="s">
        <v>35</v>
      </c>
      <c r="J310" s="24">
        <v>36526</v>
      </c>
      <c r="K310" s="25" t="s">
        <v>342</v>
      </c>
      <c r="L310" s="25" t="s">
        <v>11</v>
      </c>
    </row>
    <row r="311" spans="1:12" s="26" customFormat="1" ht="12.75" x14ac:dyDescent="0.2">
      <c r="A311" s="17" t="s">
        <v>135</v>
      </c>
      <c r="B311" s="18" t="s">
        <v>136</v>
      </c>
      <c r="C311" s="32" t="s">
        <v>48</v>
      </c>
      <c r="D311" s="17" t="s">
        <v>1218</v>
      </c>
      <c r="E311" s="18" t="s">
        <v>1184</v>
      </c>
      <c r="F311" s="18" t="s">
        <v>69</v>
      </c>
      <c r="G311" s="22" t="s">
        <v>34</v>
      </c>
      <c r="H311" s="22"/>
      <c r="I311" s="23" t="s">
        <v>35</v>
      </c>
      <c r="J311" s="17">
        <v>40863</v>
      </c>
      <c r="K311" s="25" t="s">
        <v>96</v>
      </c>
      <c r="L311" s="25" t="s">
        <v>96</v>
      </c>
    </row>
    <row r="312" spans="1:12" s="26" customFormat="1" ht="12.75" x14ac:dyDescent="0.2">
      <c r="A312" s="17" t="s">
        <v>826</v>
      </c>
      <c r="B312" s="18" t="s">
        <v>827</v>
      </c>
      <c r="C312" s="17" t="s">
        <v>828</v>
      </c>
      <c r="D312" s="17" t="s">
        <v>1218</v>
      </c>
      <c r="E312" s="18" t="s">
        <v>1186</v>
      </c>
      <c r="F312" s="18" t="s">
        <v>63</v>
      </c>
      <c r="G312" s="22" t="s">
        <v>41</v>
      </c>
      <c r="H312" s="22" t="s">
        <v>42</v>
      </c>
      <c r="I312" s="23" t="s">
        <v>35</v>
      </c>
      <c r="J312" s="24">
        <v>42552</v>
      </c>
      <c r="K312" s="22" t="s">
        <v>342</v>
      </c>
      <c r="L312" s="25" t="s">
        <v>11</v>
      </c>
    </row>
    <row r="313" spans="1:12" s="26" customFormat="1" ht="12.75" x14ac:dyDescent="0.2">
      <c r="A313" s="17" t="s">
        <v>498</v>
      </c>
      <c r="B313" s="18" t="s">
        <v>499</v>
      </c>
      <c r="C313" s="32" t="s">
        <v>1019</v>
      </c>
      <c r="D313" s="17" t="s">
        <v>1218</v>
      </c>
      <c r="E313" s="18" t="s">
        <v>1192</v>
      </c>
      <c r="F313" s="18" t="s">
        <v>69</v>
      </c>
      <c r="G313" s="22" t="s">
        <v>886</v>
      </c>
      <c r="H313" s="22"/>
      <c r="I313" s="22" t="s">
        <v>32</v>
      </c>
      <c r="J313" s="24" t="s">
        <v>1020</v>
      </c>
      <c r="K313" s="25" t="s">
        <v>888</v>
      </c>
      <c r="L313" s="25" t="s">
        <v>888</v>
      </c>
    </row>
    <row r="314" spans="1:12" s="26" customFormat="1" ht="12.75" x14ac:dyDescent="0.2">
      <c r="A314" s="17" t="s">
        <v>500</v>
      </c>
      <c r="B314" s="18" t="s">
        <v>501</v>
      </c>
      <c r="C314" s="32">
        <v>509310</v>
      </c>
      <c r="D314" s="17" t="s">
        <v>1218</v>
      </c>
      <c r="E314" s="18" t="s">
        <v>1182</v>
      </c>
      <c r="F314" s="18" t="s">
        <v>67</v>
      </c>
      <c r="G314" s="22" t="s">
        <v>146</v>
      </c>
      <c r="H314" s="22"/>
      <c r="I314" s="22" t="s">
        <v>35</v>
      </c>
      <c r="J314" s="24" t="s">
        <v>910</v>
      </c>
      <c r="K314" s="22" t="s">
        <v>108</v>
      </c>
      <c r="L314" s="25" t="s">
        <v>108</v>
      </c>
    </row>
    <row r="315" spans="1:12" s="26" customFormat="1" ht="12.75" x14ac:dyDescent="0.2">
      <c r="A315" s="17" t="s">
        <v>502</v>
      </c>
      <c r="B315" s="33" t="s">
        <v>503</v>
      </c>
      <c r="C315" s="17" t="s">
        <v>1043</v>
      </c>
      <c r="D315" s="17" t="s">
        <v>1218</v>
      </c>
      <c r="E315" s="18" t="s">
        <v>1183</v>
      </c>
      <c r="F315" s="18" t="s">
        <v>69</v>
      </c>
      <c r="G315" s="22" t="s">
        <v>50</v>
      </c>
      <c r="H315" s="22"/>
      <c r="I315" s="23" t="s">
        <v>35</v>
      </c>
      <c r="J315" s="24">
        <v>39615</v>
      </c>
      <c r="K315" s="25" t="s">
        <v>97</v>
      </c>
      <c r="L315" s="25" t="s">
        <v>97</v>
      </c>
    </row>
    <row r="316" spans="1:12" s="26" customFormat="1" ht="12.75" x14ac:dyDescent="0.2">
      <c r="A316" s="17" t="s">
        <v>866</v>
      </c>
      <c r="B316" s="18" t="s">
        <v>867</v>
      </c>
      <c r="C316" s="32" t="s">
        <v>868</v>
      </c>
      <c r="D316" s="17" t="s">
        <v>1218</v>
      </c>
      <c r="E316" s="18" t="s">
        <v>1183</v>
      </c>
      <c r="F316" s="18" t="s">
        <v>62</v>
      </c>
      <c r="G316" s="22" t="s">
        <v>859</v>
      </c>
      <c r="H316" s="22"/>
      <c r="I316" s="23" t="s">
        <v>32</v>
      </c>
      <c r="J316" s="24" t="s">
        <v>850</v>
      </c>
      <c r="K316" s="25" t="s">
        <v>861</v>
      </c>
      <c r="L316" s="25" t="s">
        <v>861</v>
      </c>
    </row>
    <row r="317" spans="1:12" s="26" customFormat="1" ht="12.75" x14ac:dyDescent="0.2">
      <c r="A317" s="17" t="s">
        <v>504</v>
      </c>
      <c r="B317" s="18" t="s">
        <v>505</v>
      </c>
      <c r="C317" s="32" t="s">
        <v>138</v>
      </c>
      <c r="D317" s="17" t="s">
        <v>1220</v>
      </c>
      <c r="E317" s="18" t="s">
        <v>1190</v>
      </c>
      <c r="F317" s="18" t="s">
        <v>50</v>
      </c>
      <c r="G317" s="22" t="s">
        <v>49</v>
      </c>
      <c r="H317" s="22"/>
      <c r="I317" s="23" t="s">
        <v>35</v>
      </c>
      <c r="J317" s="17">
        <v>40834</v>
      </c>
      <c r="K317" s="25" t="s">
        <v>105</v>
      </c>
      <c r="L317" s="25" t="s">
        <v>818</v>
      </c>
    </row>
    <row r="318" spans="1:12" s="26" customFormat="1" ht="12.75" x14ac:dyDescent="0.2">
      <c r="A318" s="17" t="s">
        <v>506</v>
      </c>
      <c r="B318" s="18" t="s">
        <v>507</v>
      </c>
      <c r="C318" s="17">
        <v>509311</v>
      </c>
      <c r="D318" s="17" t="s">
        <v>1218</v>
      </c>
      <c r="E318" s="18" t="s">
        <v>1208</v>
      </c>
      <c r="F318" s="18" t="s">
        <v>150</v>
      </c>
      <c r="G318" s="22" t="s">
        <v>123</v>
      </c>
      <c r="H318" s="22"/>
      <c r="I318" s="23" t="s">
        <v>35</v>
      </c>
      <c r="J318" s="24">
        <v>38549</v>
      </c>
      <c r="K318" s="25" t="s">
        <v>117</v>
      </c>
      <c r="L318" s="25" t="s">
        <v>117</v>
      </c>
    </row>
    <row r="319" spans="1:12" s="26" customFormat="1" ht="12.75" x14ac:dyDescent="0.2">
      <c r="A319" s="17" t="s">
        <v>509</v>
      </c>
      <c r="B319" s="18" t="s">
        <v>510</v>
      </c>
      <c r="C319" s="17" t="s">
        <v>511</v>
      </c>
      <c r="D319" s="17" t="s">
        <v>1220</v>
      </c>
      <c r="E319" s="16" t="s">
        <v>1190</v>
      </c>
      <c r="F319" s="18" t="s">
        <v>50</v>
      </c>
      <c r="G319" s="22" t="s">
        <v>77</v>
      </c>
      <c r="H319" s="22"/>
      <c r="I319" s="23" t="s">
        <v>35</v>
      </c>
      <c r="J319" s="24" t="s">
        <v>605</v>
      </c>
      <c r="K319" s="22" t="s">
        <v>342</v>
      </c>
      <c r="L319" s="25" t="s">
        <v>100</v>
      </c>
    </row>
    <row r="320" spans="1:12" s="26" customFormat="1" ht="12.75" x14ac:dyDescent="0.2">
      <c r="A320" s="17" t="s">
        <v>914</v>
      </c>
      <c r="B320" s="18" t="s">
        <v>915</v>
      </c>
      <c r="C320" s="32">
        <v>509108</v>
      </c>
      <c r="D320" s="17" t="s">
        <v>1220</v>
      </c>
      <c r="E320" s="29" t="s">
        <v>1202</v>
      </c>
      <c r="F320" s="18" t="s">
        <v>59</v>
      </c>
      <c r="G320" s="22" t="s">
        <v>122</v>
      </c>
      <c r="H320" s="22"/>
      <c r="I320" s="22" t="s">
        <v>32</v>
      </c>
      <c r="J320" s="24">
        <v>42919</v>
      </c>
      <c r="K320" s="25" t="s">
        <v>114</v>
      </c>
      <c r="L320" s="25" t="s">
        <v>131</v>
      </c>
    </row>
    <row r="321" spans="1:12" s="26" customFormat="1" ht="12.75" x14ac:dyDescent="0.2">
      <c r="A321" s="17" t="s">
        <v>780</v>
      </c>
      <c r="B321" s="18" t="s">
        <v>781</v>
      </c>
      <c r="C321" s="32" t="s">
        <v>406</v>
      </c>
      <c r="D321" s="17" t="s">
        <v>1218</v>
      </c>
      <c r="E321" s="18" t="s">
        <v>1183</v>
      </c>
      <c r="F321" s="18" t="s">
        <v>63</v>
      </c>
      <c r="G321" s="22" t="s">
        <v>49</v>
      </c>
      <c r="H321" s="22"/>
      <c r="I321" s="23" t="s">
        <v>35</v>
      </c>
      <c r="J321" s="17">
        <v>42065</v>
      </c>
      <c r="K321" s="22" t="s">
        <v>105</v>
      </c>
      <c r="L321" s="25" t="s">
        <v>722</v>
      </c>
    </row>
    <row r="322" spans="1:12" s="26" customFormat="1" ht="12.75" x14ac:dyDescent="0.2">
      <c r="A322" s="17" t="s">
        <v>829</v>
      </c>
      <c r="B322" s="18" t="s">
        <v>830</v>
      </c>
      <c r="C322" s="17" t="s">
        <v>920</v>
      </c>
      <c r="D322" s="17" t="s">
        <v>1218</v>
      </c>
      <c r="E322" s="18" t="s">
        <v>1182</v>
      </c>
      <c r="F322" s="18" t="s">
        <v>69</v>
      </c>
      <c r="G322" s="22" t="s">
        <v>49</v>
      </c>
      <c r="H322" s="22"/>
      <c r="I322" s="22" t="s">
        <v>35</v>
      </c>
      <c r="J322" s="24">
        <v>42598</v>
      </c>
      <c r="K322" s="25" t="s">
        <v>105</v>
      </c>
      <c r="L322" s="25" t="s">
        <v>722</v>
      </c>
    </row>
    <row r="323" spans="1:12" s="26" customFormat="1" ht="12.75" x14ac:dyDescent="0.2">
      <c r="A323" s="17" t="s">
        <v>512</v>
      </c>
      <c r="B323" s="18" t="s">
        <v>513</v>
      </c>
      <c r="C323" s="32">
        <v>509145</v>
      </c>
      <c r="D323" s="17" t="s">
        <v>1220</v>
      </c>
      <c r="E323" s="18" t="s">
        <v>1201</v>
      </c>
      <c r="F323" s="18" t="s">
        <v>157</v>
      </c>
      <c r="G323" s="22" t="s">
        <v>34</v>
      </c>
      <c r="H323" s="22"/>
      <c r="I323" s="23" t="s">
        <v>35</v>
      </c>
      <c r="J323" s="17">
        <v>41169</v>
      </c>
      <c r="K323" s="25" t="s">
        <v>96</v>
      </c>
      <c r="L323" s="25" t="s">
        <v>96</v>
      </c>
    </row>
    <row r="324" spans="1:12" s="26" customFormat="1" ht="12.75" x14ac:dyDescent="0.2">
      <c r="A324" s="17" t="s">
        <v>664</v>
      </c>
      <c r="B324" s="18" t="s">
        <v>665</v>
      </c>
      <c r="C324" s="17">
        <v>509314</v>
      </c>
      <c r="D324" s="17" t="s">
        <v>1218</v>
      </c>
      <c r="E324" s="18" t="s">
        <v>1186</v>
      </c>
      <c r="F324" s="18" t="s">
        <v>63</v>
      </c>
      <c r="G324" s="23" t="s">
        <v>203</v>
      </c>
      <c r="H324" s="23"/>
      <c r="I324" s="23" t="s">
        <v>35</v>
      </c>
      <c r="J324" s="24">
        <v>41518</v>
      </c>
      <c r="K324" s="28" t="s">
        <v>114</v>
      </c>
      <c r="L324" s="25" t="s">
        <v>137</v>
      </c>
    </row>
    <row r="325" spans="1:12" s="26" customFormat="1" ht="12.75" x14ac:dyDescent="0.2">
      <c r="A325" s="17" t="s">
        <v>514</v>
      </c>
      <c r="B325" s="18" t="s">
        <v>515</v>
      </c>
      <c r="C325" s="32" t="s">
        <v>516</v>
      </c>
      <c r="D325" s="17" t="s">
        <v>1218</v>
      </c>
      <c r="E325" s="18" t="s">
        <v>1182</v>
      </c>
      <c r="F325" s="18" t="s">
        <v>63</v>
      </c>
      <c r="G325" s="22" t="s">
        <v>41</v>
      </c>
      <c r="H325" s="22" t="s">
        <v>74</v>
      </c>
      <c r="I325" s="22" t="s">
        <v>35</v>
      </c>
      <c r="J325" s="24">
        <v>39371</v>
      </c>
      <c r="K325" s="22" t="s">
        <v>111</v>
      </c>
      <c r="L325" s="25" t="s">
        <v>716</v>
      </c>
    </row>
    <row r="326" spans="1:12" s="26" customFormat="1" ht="12.75" x14ac:dyDescent="0.2">
      <c r="A326" s="17" t="s">
        <v>842</v>
      </c>
      <c r="B326" s="18" t="s">
        <v>831</v>
      </c>
      <c r="C326" s="32">
        <v>509241</v>
      </c>
      <c r="D326" s="17" t="s">
        <v>1218</v>
      </c>
      <c r="E326" s="18" t="s">
        <v>1183</v>
      </c>
      <c r="F326" s="18" t="s">
        <v>63</v>
      </c>
      <c r="G326" s="22" t="s">
        <v>339</v>
      </c>
      <c r="H326" s="22"/>
      <c r="I326" s="22" t="s">
        <v>35</v>
      </c>
      <c r="J326" s="24" t="s">
        <v>832</v>
      </c>
      <c r="K326" s="25" t="s">
        <v>114</v>
      </c>
      <c r="L326" s="25" t="s">
        <v>120</v>
      </c>
    </row>
    <row r="327" spans="1:12" s="26" customFormat="1" ht="12.75" x14ac:dyDescent="0.2">
      <c r="A327" s="17" t="s">
        <v>517</v>
      </c>
      <c r="B327" s="29" t="s">
        <v>518</v>
      </c>
      <c r="C327" s="32">
        <v>509309</v>
      </c>
      <c r="D327" s="17" t="s">
        <v>1218</v>
      </c>
      <c r="E327" s="16" t="s">
        <v>1184</v>
      </c>
      <c r="F327" s="18" t="s">
        <v>69</v>
      </c>
      <c r="G327" s="22" t="s">
        <v>34</v>
      </c>
      <c r="H327" s="22"/>
      <c r="I327" s="22" t="s">
        <v>35</v>
      </c>
      <c r="J327" s="24">
        <v>40253</v>
      </c>
      <c r="K327" s="25" t="s">
        <v>96</v>
      </c>
      <c r="L327" s="25" t="s">
        <v>96</v>
      </c>
    </row>
    <row r="328" spans="1:12" s="14" customFormat="1" x14ac:dyDescent="0.25">
      <c r="A328" s="13" t="s">
        <v>680</v>
      </c>
      <c r="B328" s="10" t="s">
        <v>681</v>
      </c>
      <c r="C328" s="36" t="s">
        <v>372</v>
      </c>
      <c r="D328" s="36" t="s">
        <v>1218</v>
      </c>
      <c r="E328" s="10" t="s">
        <v>1182</v>
      </c>
      <c r="F328" s="10" t="s">
        <v>163</v>
      </c>
      <c r="G328" s="11" t="s">
        <v>50</v>
      </c>
      <c r="H328" s="11"/>
      <c r="I328" s="11" t="s">
        <v>35</v>
      </c>
      <c r="J328" s="12">
        <v>41563</v>
      </c>
      <c r="K328" s="14" t="s">
        <v>97</v>
      </c>
      <c r="L328" s="14" t="s">
        <v>97</v>
      </c>
    </row>
    <row r="329" spans="1:12" s="14" customFormat="1" x14ac:dyDescent="0.25">
      <c r="A329" s="13" t="s">
        <v>833</v>
      </c>
      <c r="B329" s="10" t="s">
        <v>834</v>
      </c>
      <c r="C329" s="36" t="s">
        <v>303</v>
      </c>
      <c r="D329" s="36" t="s">
        <v>1218</v>
      </c>
      <c r="E329" s="10" t="s">
        <v>1177</v>
      </c>
      <c r="F329" s="10" t="s">
        <v>69</v>
      </c>
      <c r="G329" s="11" t="s">
        <v>49</v>
      </c>
      <c r="H329" s="11"/>
      <c r="I329" s="11" t="s">
        <v>35</v>
      </c>
      <c r="J329" s="12">
        <v>42614</v>
      </c>
      <c r="K329" s="14" t="s">
        <v>105</v>
      </c>
      <c r="L329" s="14" t="s">
        <v>722</v>
      </c>
    </row>
    <row r="330" spans="1:12" s="14" customFormat="1" x14ac:dyDescent="0.25">
      <c r="A330" s="13" t="s">
        <v>93</v>
      </c>
      <c r="B330" s="10" t="s">
        <v>94</v>
      </c>
      <c r="C330" s="36" t="s">
        <v>983</v>
      </c>
      <c r="D330" s="36" t="s">
        <v>1218</v>
      </c>
      <c r="E330" s="10" t="s">
        <v>1183</v>
      </c>
      <c r="F330" s="10" t="s">
        <v>69</v>
      </c>
      <c r="G330" s="11" t="s">
        <v>50</v>
      </c>
      <c r="H330" s="11"/>
      <c r="I330" s="11" t="s">
        <v>35</v>
      </c>
      <c r="J330" s="12">
        <v>40360</v>
      </c>
      <c r="K330" s="14" t="s">
        <v>97</v>
      </c>
      <c r="L330" s="14" t="s">
        <v>97</v>
      </c>
    </row>
    <row r="331" spans="1:12" s="14" customFormat="1" x14ac:dyDescent="0.25">
      <c r="A331" s="13" t="s">
        <v>595</v>
      </c>
      <c r="B331" s="10" t="s">
        <v>596</v>
      </c>
      <c r="C331" s="36" t="s">
        <v>221</v>
      </c>
      <c r="D331" s="36" t="s">
        <v>1220</v>
      </c>
      <c r="E331" s="10" t="s">
        <v>1195</v>
      </c>
      <c r="F331" s="10" t="s">
        <v>50</v>
      </c>
      <c r="G331" s="11" t="s">
        <v>77</v>
      </c>
      <c r="H331" s="11"/>
      <c r="I331" s="11" t="s">
        <v>32</v>
      </c>
      <c r="J331" s="12" t="s">
        <v>597</v>
      </c>
      <c r="K331" s="14" t="s">
        <v>342</v>
      </c>
      <c r="L331" s="14" t="s">
        <v>100</v>
      </c>
    </row>
    <row r="332" spans="1:12" s="14" customFormat="1" x14ac:dyDescent="0.25">
      <c r="A332" s="13" t="s">
        <v>520</v>
      </c>
      <c r="B332" s="10" t="s">
        <v>521</v>
      </c>
      <c r="C332" s="36" t="s">
        <v>1174</v>
      </c>
      <c r="D332" s="36" t="s">
        <v>1221</v>
      </c>
      <c r="E332" s="10" t="s">
        <v>1194</v>
      </c>
      <c r="F332" s="10" t="s">
        <v>69</v>
      </c>
      <c r="G332" s="11" t="s">
        <v>886</v>
      </c>
      <c r="H332" s="11"/>
      <c r="I332" s="11" t="s">
        <v>32</v>
      </c>
      <c r="J332" s="12">
        <v>40375</v>
      </c>
      <c r="K332" s="14" t="s">
        <v>888</v>
      </c>
      <c r="L332" s="15" t="s">
        <v>888</v>
      </c>
    </row>
    <row r="333" spans="1:12" s="14" customFormat="1" x14ac:dyDescent="0.25">
      <c r="A333" s="13" t="s">
        <v>908</v>
      </c>
      <c r="B333" s="10" t="s">
        <v>909</v>
      </c>
      <c r="C333" s="36">
        <v>509229</v>
      </c>
      <c r="D333" s="36" t="s">
        <v>1218</v>
      </c>
      <c r="E333" s="10" t="s">
        <v>1205</v>
      </c>
      <c r="F333" s="10" t="s">
        <v>150</v>
      </c>
      <c r="G333" s="11" t="s">
        <v>123</v>
      </c>
      <c r="H333" s="11"/>
      <c r="I333" s="11" t="s">
        <v>35</v>
      </c>
      <c r="J333" s="12" t="s">
        <v>910</v>
      </c>
      <c r="K333" s="14" t="s">
        <v>117</v>
      </c>
      <c r="L333" s="14" t="s">
        <v>720</v>
      </c>
    </row>
    <row r="334" spans="1:12" s="14" customFormat="1" x14ac:dyDescent="0.25">
      <c r="A334" s="13" t="s">
        <v>997</v>
      </c>
      <c r="B334" s="10" t="s">
        <v>998</v>
      </c>
      <c r="C334" s="36">
        <v>509272</v>
      </c>
      <c r="D334" s="36" t="s">
        <v>1219</v>
      </c>
      <c r="E334" s="10" t="s">
        <v>1178</v>
      </c>
      <c r="F334" s="10" t="s">
        <v>1179</v>
      </c>
      <c r="G334" s="11" t="s">
        <v>122</v>
      </c>
      <c r="H334" s="11"/>
      <c r="I334" s="11" t="s">
        <v>35</v>
      </c>
      <c r="J334" s="12" t="s">
        <v>999</v>
      </c>
      <c r="K334" s="14" t="s">
        <v>114</v>
      </c>
      <c r="L334" s="14" t="s">
        <v>114</v>
      </c>
    </row>
    <row r="335" spans="1:12" s="14" customFormat="1" x14ac:dyDescent="0.25">
      <c r="A335" s="13" t="s">
        <v>522</v>
      </c>
      <c r="B335" s="10" t="s">
        <v>523</v>
      </c>
      <c r="C335" s="36">
        <v>509319</v>
      </c>
      <c r="D335" s="36" t="s">
        <v>1222</v>
      </c>
      <c r="E335" s="10" t="s">
        <v>1197</v>
      </c>
      <c r="F335" s="10" t="s">
        <v>1179</v>
      </c>
      <c r="G335" s="11" t="s">
        <v>88</v>
      </c>
      <c r="H335" s="11"/>
      <c r="I335" s="11" t="s">
        <v>35</v>
      </c>
      <c r="J335" s="12" t="s">
        <v>767</v>
      </c>
      <c r="K335" s="14" t="s">
        <v>267</v>
      </c>
      <c r="L335" s="14" t="s">
        <v>267</v>
      </c>
    </row>
    <row r="336" spans="1:12" s="14" customFormat="1" x14ac:dyDescent="0.25">
      <c r="A336" s="13" t="s">
        <v>666</v>
      </c>
      <c r="B336" s="10" t="s">
        <v>667</v>
      </c>
      <c r="C336" s="36" t="s">
        <v>55</v>
      </c>
      <c r="D336" s="36" t="s">
        <v>1218</v>
      </c>
      <c r="E336" s="10" t="s">
        <v>1186</v>
      </c>
      <c r="F336" s="10" t="s">
        <v>63</v>
      </c>
      <c r="G336" s="11" t="s">
        <v>41</v>
      </c>
      <c r="H336" s="11" t="s">
        <v>42</v>
      </c>
      <c r="I336" s="11" t="s">
        <v>35</v>
      </c>
      <c r="J336" s="12">
        <v>41869</v>
      </c>
      <c r="K336" s="14" t="s">
        <v>342</v>
      </c>
      <c r="L336" s="14" t="s">
        <v>11</v>
      </c>
    </row>
    <row r="337" spans="1:12" s="14" customFormat="1" x14ac:dyDescent="0.25">
      <c r="A337" s="13" t="s">
        <v>524</v>
      </c>
      <c r="B337" s="10" t="s">
        <v>525</v>
      </c>
      <c r="C337" s="36">
        <v>509320</v>
      </c>
      <c r="D337" s="36" t="s">
        <v>1218</v>
      </c>
      <c r="E337" s="10" t="s">
        <v>1182</v>
      </c>
      <c r="F337" s="10" t="s">
        <v>63</v>
      </c>
      <c r="G337" s="11" t="s">
        <v>41</v>
      </c>
      <c r="H337" s="11" t="s">
        <v>68</v>
      </c>
      <c r="I337" s="11" t="s">
        <v>35</v>
      </c>
      <c r="J337" s="12">
        <v>40513</v>
      </c>
      <c r="K337" s="14" t="s">
        <v>342</v>
      </c>
      <c r="L337" s="14" t="s">
        <v>11</v>
      </c>
    </row>
    <row r="338" spans="1:12" s="14" customFormat="1" x14ac:dyDescent="0.25">
      <c r="A338" s="13" t="s">
        <v>686</v>
      </c>
      <c r="B338" s="10" t="s">
        <v>687</v>
      </c>
      <c r="C338" s="36" t="s">
        <v>1175</v>
      </c>
      <c r="D338" s="36" t="s">
        <v>1218</v>
      </c>
      <c r="E338" s="10" t="s">
        <v>1183</v>
      </c>
      <c r="F338" s="10" t="s">
        <v>73</v>
      </c>
      <c r="G338" s="11" t="s">
        <v>134</v>
      </c>
      <c r="H338" s="11"/>
      <c r="I338" s="11" t="s">
        <v>35</v>
      </c>
      <c r="J338" s="12">
        <v>41836</v>
      </c>
      <c r="K338" s="14" t="s">
        <v>111</v>
      </c>
      <c r="L338" s="14" t="s">
        <v>111</v>
      </c>
    </row>
    <row r="339" spans="1:12" s="14" customFormat="1" x14ac:dyDescent="0.25">
      <c r="A339" s="13" t="s">
        <v>526</v>
      </c>
      <c r="B339" s="10" t="s">
        <v>527</v>
      </c>
      <c r="C339" s="36" t="s">
        <v>418</v>
      </c>
      <c r="D339" s="36" t="s">
        <v>1221</v>
      </c>
      <c r="E339" s="10" t="s">
        <v>1194</v>
      </c>
      <c r="F339" s="10" t="s">
        <v>63</v>
      </c>
      <c r="G339" s="11" t="s">
        <v>785</v>
      </c>
      <c r="H339" s="11"/>
      <c r="I339" s="11" t="s">
        <v>58</v>
      </c>
      <c r="J339" s="12" t="s">
        <v>782</v>
      </c>
      <c r="K339" s="14" t="s">
        <v>614</v>
      </c>
      <c r="L339" s="14" t="s">
        <v>614</v>
      </c>
    </row>
    <row r="340" spans="1:12" x14ac:dyDescent="0.25">
      <c r="A340" s="13" t="s">
        <v>528</v>
      </c>
      <c r="B340" s="10" t="s">
        <v>529</v>
      </c>
      <c r="C340" s="36" t="s">
        <v>1176</v>
      </c>
      <c r="D340" s="36" t="s">
        <v>1219</v>
      </c>
      <c r="E340" s="10" t="s">
        <v>1193</v>
      </c>
      <c r="F340" s="10" t="s">
        <v>50</v>
      </c>
      <c r="G340" s="11" t="s">
        <v>77</v>
      </c>
      <c r="H340" s="11"/>
      <c r="I340" s="11" t="s">
        <v>32</v>
      </c>
      <c r="J340" s="12" t="s">
        <v>1231</v>
      </c>
      <c r="K340" s="14" t="s">
        <v>342</v>
      </c>
      <c r="L340" s="14" t="s">
        <v>100</v>
      </c>
    </row>
    <row r="341" spans="1:12" x14ac:dyDescent="0.25">
      <c r="A341" s="13" t="s">
        <v>946</v>
      </c>
      <c r="B341" t="s">
        <v>947</v>
      </c>
      <c r="C341" s="37" t="s">
        <v>948</v>
      </c>
      <c r="D341" s="37" t="s">
        <v>1218</v>
      </c>
      <c r="E341" s="10" t="s">
        <v>1184</v>
      </c>
      <c r="F341" s="10" t="s">
        <v>69</v>
      </c>
      <c r="G341" s="11" t="s">
        <v>615</v>
      </c>
      <c r="H341" s="11"/>
      <c r="I341" t="s">
        <v>32</v>
      </c>
      <c r="J341" s="12" t="s">
        <v>949</v>
      </c>
      <c r="K341" s="14" t="s">
        <v>616</v>
      </c>
      <c r="L341" s="20" t="s">
        <v>616</v>
      </c>
    </row>
    <row r="342" spans="1:12" x14ac:dyDescent="0.25">
      <c r="A342" s="13" t="s">
        <v>990</v>
      </c>
      <c r="B342" t="s">
        <v>991</v>
      </c>
      <c r="C342" s="37">
        <v>509328</v>
      </c>
      <c r="D342" s="37" t="s">
        <v>1218</v>
      </c>
      <c r="E342" s="10" t="s">
        <v>1177</v>
      </c>
      <c r="F342" s="10" t="s">
        <v>63</v>
      </c>
      <c r="G342" s="11" t="s">
        <v>77</v>
      </c>
      <c r="H342" s="11"/>
      <c r="I342" t="s">
        <v>35</v>
      </c>
      <c r="J342" s="12" t="s">
        <v>937</v>
      </c>
      <c r="K342" s="20" t="s">
        <v>342</v>
      </c>
      <c r="L342" s="14" t="s">
        <v>100</v>
      </c>
    </row>
    <row r="343" spans="1:12" x14ac:dyDescent="0.25">
      <c r="A343" s="13" t="s">
        <v>530</v>
      </c>
      <c r="B343" t="s">
        <v>531</v>
      </c>
      <c r="C343" s="37">
        <v>509322</v>
      </c>
      <c r="D343" s="37" t="s">
        <v>1218</v>
      </c>
      <c r="E343" s="10" t="s">
        <v>1183</v>
      </c>
      <c r="F343" s="10" t="s">
        <v>63</v>
      </c>
      <c r="G343" s="9" t="s">
        <v>128</v>
      </c>
      <c r="I343" t="s">
        <v>35</v>
      </c>
      <c r="J343" s="12">
        <v>40238</v>
      </c>
      <c r="K343" s="14" t="s">
        <v>129</v>
      </c>
      <c r="L343" s="14" t="s">
        <v>129</v>
      </c>
    </row>
    <row r="344" spans="1:12" x14ac:dyDescent="0.25">
      <c r="A344" s="13" t="s">
        <v>862</v>
      </c>
      <c r="B344" t="s">
        <v>863</v>
      </c>
      <c r="C344" s="37">
        <v>509271</v>
      </c>
      <c r="D344" s="37" t="s">
        <v>1218</v>
      </c>
      <c r="E344" s="10" t="s">
        <v>1192</v>
      </c>
      <c r="F344" s="10" t="s">
        <v>69</v>
      </c>
      <c r="G344" s="9" t="s">
        <v>140</v>
      </c>
      <c r="I344" t="s">
        <v>35</v>
      </c>
      <c r="J344" s="12" t="s">
        <v>737</v>
      </c>
      <c r="K344" s="14" t="s">
        <v>106</v>
      </c>
      <c r="L344" s="14" t="s">
        <v>106</v>
      </c>
    </row>
    <row r="345" spans="1:12" x14ac:dyDescent="0.25">
      <c r="A345" s="13" t="s">
        <v>608</v>
      </c>
      <c r="B345" t="s">
        <v>609</v>
      </c>
      <c r="C345" s="37" t="s">
        <v>132</v>
      </c>
      <c r="D345" s="37" t="s">
        <v>1220</v>
      </c>
      <c r="E345" s="10" t="s">
        <v>1190</v>
      </c>
      <c r="F345" s="10" t="s">
        <v>50</v>
      </c>
      <c r="G345" s="9" t="s">
        <v>50</v>
      </c>
      <c r="I345" t="s">
        <v>35</v>
      </c>
      <c r="J345" s="12">
        <v>41365</v>
      </c>
      <c r="K345" s="14" t="s">
        <v>97</v>
      </c>
      <c r="L345" s="14" t="s">
        <v>97</v>
      </c>
    </row>
    <row r="346" spans="1:12" x14ac:dyDescent="0.25">
      <c r="A346" s="13" t="s">
        <v>694</v>
      </c>
      <c r="B346" t="s">
        <v>695</v>
      </c>
      <c r="C346" s="37">
        <v>500628</v>
      </c>
      <c r="D346" s="37" t="s">
        <v>1218</v>
      </c>
      <c r="E346" s="10" t="s">
        <v>1183</v>
      </c>
      <c r="F346" s="10" t="s">
        <v>67</v>
      </c>
      <c r="G346" s="9" t="s">
        <v>134</v>
      </c>
      <c r="I346" t="s">
        <v>35</v>
      </c>
      <c r="J346" s="12">
        <v>41579</v>
      </c>
      <c r="K346" s="14" t="s">
        <v>111</v>
      </c>
      <c r="L346" s="14" t="s">
        <v>732</v>
      </c>
    </row>
    <row r="347" spans="1:12" x14ac:dyDescent="0.25">
      <c r="A347" s="13" t="s">
        <v>75</v>
      </c>
      <c r="B347" t="s">
        <v>76</v>
      </c>
      <c r="C347" s="9" t="s">
        <v>532</v>
      </c>
      <c r="D347" s="9" t="s">
        <v>1218</v>
      </c>
      <c r="E347" s="10" t="s">
        <v>1183</v>
      </c>
      <c r="F347" s="10" t="s">
        <v>69</v>
      </c>
      <c r="G347" s="9" t="s">
        <v>49</v>
      </c>
      <c r="I347" t="s">
        <v>35</v>
      </c>
      <c r="J347" s="12">
        <v>40393</v>
      </c>
      <c r="K347" s="14" t="s">
        <v>105</v>
      </c>
      <c r="L347" s="14" t="s">
        <v>722</v>
      </c>
    </row>
    <row r="348" spans="1:12" x14ac:dyDescent="0.25">
      <c r="A348" s="13" t="s">
        <v>610</v>
      </c>
      <c r="B348" t="s">
        <v>611</v>
      </c>
      <c r="C348" s="9" t="s">
        <v>164</v>
      </c>
      <c r="D348" s="9" t="s">
        <v>1220</v>
      </c>
      <c r="E348" s="10" t="s">
        <v>1190</v>
      </c>
      <c r="F348" s="10" t="s">
        <v>50</v>
      </c>
      <c r="G348" s="9" t="s">
        <v>77</v>
      </c>
      <c r="H348" t="s">
        <v>165</v>
      </c>
      <c r="I348" t="s">
        <v>35</v>
      </c>
      <c r="J348" s="12">
        <v>41323</v>
      </c>
      <c r="K348" s="14" t="s">
        <v>342</v>
      </c>
      <c r="L348" s="14" t="s">
        <v>100</v>
      </c>
    </row>
    <row r="349" spans="1:12" x14ac:dyDescent="0.25">
      <c r="A349" s="13" t="s">
        <v>1105</v>
      </c>
      <c r="B349" t="s">
        <v>1106</v>
      </c>
      <c r="C349" s="9" t="s">
        <v>825</v>
      </c>
      <c r="D349" s="9" t="s">
        <v>1218</v>
      </c>
      <c r="E349" s="9" t="s">
        <v>1182</v>
      </c>
      <c r="F349" s="9" t="s">
        <v>69</v>
      </c>
      <c r="G349" s="9" t="s">
        <v>60</v>
      </c>
      <c r="H349" t="s">
        <v>61</v>
      </c>
      <c r="I349" t="s">
        <v>32</v>
      </c>
      <c r="J349" s="12">
        <v>43313</v>
      </c>
      <c r="K349" s="14" t="s">
        <v>61</v>
      </c>
      <c r="L349" s="14" t="s">
        <v>61</v>
      </c>
    </row>
    <row r="350" spans="1:12" x14ac:dyDescent="0.25">
      <c r="A350" s="13" t="s">
        <v>533</v>
      </c>
      <c r="B350" t="s">
        <v>534</v>
      </c>
      <c r="C350" s="9">
        <v>509148</v>
      </c>
      <c r="D350" s="9" t="s">
        <v>1218</v>
      </c>
      <c r="E350" s="9" t="s">
        <v>1191</v>
      </c>
      <c r="F350" s="9" t="s">
        <v>67</v>
      </c>
      <c r="G350" s="9" t="s">
        <v>146</v>
      </c>
      <c r="I350" t="s">
        <v>58</v>
      </c>
      <c r="J350" s="12">
        <v>37803</v>
      </c>
      <c r="K350" s="14" t="s">
        <v>108</v>
      </c>
      <c r="L350" s="14" t="s">
        <v>108</v>
      </c>
    </row>
    <row r="351" spans="1:12" x14ac:dyDescent="0.25">
      <c r="A351" s="13" t="s">
        <v>893</v>
      </c>
      <c r="B351" t="s">
        <v>894</v>
      </c>
      <c r="C351" s="9" t="s">
        <v>544</v>
      </c>
      <c r="D351" s="9" t="s">
        <v>1218</v>
      </c>
      <c r="E351" s="9" t="s">
        <v>1182</v>
      </c>
      <c r="F351" s="9" t="s">
        <v>62</v>
      </c>
      <c r="G351" s="9" t="s">
        <v>339</v>
      </c>
      <c r="I351" t="s">
        <v>35</v>
      </c>
      <c r="J351" s="12">
        <v>43147</v>
      </c>
      <c r="K351" s="14" t="s">
        <v>114</v>
      </c>
      <c r="L351" s="14" t="s">
        <v>120</v>
      </c>
    </row>
    <row r="352" spans="1:12" x14ac:dyDescent="0.25">
      <c r="A352" s="13" t="s">
        <v>1157</v>
      </c>
      <c r="B352" t="s">
        <v>1158</v>
      </c>
      <c r="C352" s="9">
        <v>509196</v>
      </c>
      <c r="D352" s="9" t="s">
        <v>1218</v>
      </c>
      <c r="E352" s="9" t="s">
        <v>1182</v>
      </c>
      <c r="F352" s="9" t="s">
        <v>67</v>
      </c>
      <c r="G352" s="9" t="s">
        <v>146</v>
      </c>
      <c r="I352" t="s">
        <v>35</v>
      </c>
      <c r="J352" s="12">
        <v>43497</v>
      </c>
      <c r="K352" s="14" t="s">
        <v>907</v>
      </c>
      <c r="L352" s="14" t="s">
        <v>108</v>
      </c>
    </row>
    <row r="353" spans="1:12" x14ac:dyDescent="0.25">
      <c r="A353" s="13" t="s">
        <v>535</v>
      </c>
      <c r="B353" t="s">
        <v>536</v>
      </c>
      <c r="C353" s="9" t="s">
        <v>54</v>
      </c>
      <c r="D353" s="9" t="s">
        <v>1218</v>
      </c>
      <c r="E353" s="9" t="s">
        <v>1186</v>
      </c>
      <c r="F353" s="9" t="s">
        <v>63</v>
      </c>
      <c r="G353" s="9" t="s">
        <v>41</v>
      </c>
      <c r="H353" t="s">
        <v>42</v>
      </c>
      <c r="I353" t="s">
        <v>58</v>
      </c>
      <c r="J353" s="12">
        <v>40528</v>
      </c>
      <c r="K353" s="14" t="s">
        <v>342</v>
      </c>
      <c r="L353" s="14" t="s">
        <v>11</v>
      </c>
    </row>
    <row r="354" spans="1:12" x14ac:dyDescent="0.25">
      <c r="A354" s="13" t="s">
        <v>637</v>
      </c>
      <c r="B354" t="s">
        <v>638</v>
      </c>
      <c r="C354" s="9">
        <v>509153</v>
      </c>
      <c r="D354" s="9" t="s">
        <v>1222</v>
      </c>
      <c r="E354" s="9" t="s">
        <v>1199</v>
      </c>
      <c r="F354" s="9" t="s">
        <v>86</v>
      </c>
      <c r="G354" s="9" t="s">
        <v>50</v>
      </c>
      <c r="I354" t="s">
        <v>35</v>
      </c>
      <c r="J354" s="12">
        <v>41760</v>
      </c>
      <c r="K354" s="14" t="s">
        <v>97</v>
      </c>
      <c r="L354" s="14" t="s">
        <v>97</v>
      </c>
    </row>
    <row r="355" spans="1:12" x14ac:dyDescent="0.25">
      <c r="A355" s="13" t="s">
        <v>101</v>
      </c>
      <c r="B355" t="s">
        <v>102</v>
      </c>
      <c r="C355" s="9">
        <v>509330</v>
      </c>
      <c r="D355" s="9" t="s">
        <v>1218</v>
      </c>
      <c r="E355" s="9" t="s">
        <v>1183</v>
      </c>
      <c r="F355" s="9" t="s">
        <v>63</v>
      </c>
      <c r="G355" s="9" t="s">
        <v>41</v>
      </c>
      <c r="H355" t="s">
        <v>42</v>
      </c>
      <c r="I355" t="s">
        <v>35</v>
      </c>
      <c r="J355" s="12">
        <v>40483</v>
      </c>
      <c r="K355" s="38" t="s">
        <v>342</v>
      </c>
      <c r="L355" s="38" t="s">
        <v>11</v>
      </c>
    </row>
    <row r="356" spans="1:12" x14ac:dyDescent="0.25">
      <c r="A356" s="13" t="s">
        <v>944</v>
      </c>
      <c r="B356" t="s">
        <v>945</v>
      </c>
      <c r="C356" s="9" t="s">
        <v>380</v>
      </c>
      <c r="D356" s="9" t="s">
        <v>1218</v>
      </c>
      <c r="E356" s="9" t="s">
        <v>1182</v>
      </c>
      <c r="F356" s="9" t="s">
        <v>73</v>
      </c>
      <c r="G356" s="9" t="s">
        <v>134</v>
      </c>
      <c r="I356" t="s">
        <v>35</v>
      </c>
      <c r="J356" s="12">
        <v>43160</v>
      </c>
      <c r="K356" s="38" t="s">
        <v>111</v>
      </c>
      <c r="L356" s="38" t="s">
        <v>727</v>
      </c>
    </row>
    <row r="357" spans="1:12" x14ac:dyDescent="0.25">
      <c r="A357" s="13" t="s">
        <v>1037</v>
      </c>
      <c r="B357" t="s">
        <v>1038</v>
      </c>
      <c r="C357" s="9">
        <v>509155</v>
      </c>
      <c r="D357" s="9" t="s">
        <v>1220</v>
      </c>
      <c r="E357" s="9" t="s">
        <v>1187</v>
      </c>
      <c r="F357" s="9" t="s">
        <v>59</v>
      </c>
      <c r="G357" s="9" t="s">
        <v>247</v>
      </c>
      <c r="I357" t="s">
        <v>35</v>
      </c>
      <c r="J357" s="12">
        <v>43116</v>
      </c>
      <c r="K357" s="38" t="s">
        <v>248</v>
      </c>
      <c r="L357" s="38" t="s">
        <v>248</v>
      </c>
    </row>
    <row r="358" spans="1:12" x14ac:dyDescent="0.25">
      <c r="A358" s="13" t="s">
        <v>545</v>
      </c>
      <c r="B358" t="s">
        <v>546</v>
      </c>
      <c r="C358" s="9" t="s">
        <v>127</v>
      </c>
      <c r="D358" s="9" t="s">
        <v>1218</v>
      </c>
      <c r="E358" s="9" t="s">
        <v>1183</v>
      </c>
      <c r="F358" s="9" t="s">
        <v>67</v>
      </c>
      <c r="G358" s="9" t="s">
        <v>128</v>
      </c>
      <c r="H358" t="s">
        <v>129</v>
      </c>
      <c r="I358" t="s">
        <v>35</v>
      </c>
      <c r="J358" s="12">
        <v>40679</v>
      </c>
      <c r="K358" s="38" t="s">
        <v>129</v>
      </c>
      <c r="L358" s="38" t="s">
        <v>129</v>
      </c>
    </row>
    <row r="359" spans="1:12" x14ac:dyDescent="0.25">
      <c r="A359" s="13" t="s">
        <v>547</v>
      </c>
      <c r="B359" t="s">
        <v>548</v>
      </c>
      <c r="C359" s="9" t="s">
        <v>549</v>
      </c>
      <c r="D359" s="9" t="s">
        <v>1220</v>
      </c>
      <c r="E359" s="9" t="s">
        <v>1190</v>
      </c>
      <c r="F359" s="9" t="s">
        <v>50</v>
      </c>
      <c r="G359" s="9" t="s">
        <v>77</v>
      </c>
      <c r="H359" t="s">
        <v>165</v>
      </c>
      <c r="I359" t="s">
        <v>35</v>
      </c>
      <c r="J359" s="12">
        <v>41246</v>
      </c>
      <c r="K359" s="38" t="s">
        <v>342</v>
      </c>
      <c r="L359" s="38" t="s">
        <v>100</v>
      </c>
    </row>
    <row r="360" spans="1:12" x14ac:dyDescent="0.25">
      <c r="A360" s="13" t="s">
        <v>835</v>
      </c>
      <c r="B360" t="s">
        <v>836</v>
      </c>
      <c r="C360" s="9" t="s">
        <v>837</v>
      </c>
      <c r="D360" s="9" t="s">
        <v>1221</v>
      </c>
      <c r="E360" s="9" t="s">
        <v>838</v>
      </c>
      <c r="F360" s="9" t="s">
        <v>1179</v>
      </c>
      <c r="G360" s="9" t="s">
        <v>60</v>
      </c>
      <c r="I360" t="s">
        <v>35</v>
      </c>
      <c r="J360" s="12" t="s">
        <v>839</v>
      </c>
      <c r="K360" s="38" t="s">
        <v>61</v>
      </c>
      <c r="L360" s="38" t="s">
        <v>61</v>
      </c>
    </row>
    <row r="361" spans="1:12" x14ac:dyDescent="0.25">
      <c r="A361" s="13" t="s">
        <v>709</v>
      </c>
      <c r="B361" t="s">
        <v>710</v>
      </c>
      <c r="C361" s="9">
        <v>509160</v>
      </c>
      <c r="D361" s="9" t="s">
        <v>1219</v>
      </c>
      <c r="E361" s="9" t="s">
        <v>1180</v>
      </c>
      <c r="F361" s="9" t="s">
        <v>104</v>
      </c>
      <c r="G361" s="9" t="s">
        <v>34</v>
      </c>
      <c r="I361" t="s">
        <v>35</v>
      </c>
      <c r="J361" s="12">
        <v>41428</v>
      </c>
      <c r="K361" s="38" t="s">
        <v>96</v>
      </c>
      <c r="L361" s="38" t="s">
        <v>96</v>
      </c>
    </row>
    <row r="362" spans="1:12" x14ac:dyDescent="0.25">
      <c r="A362" s="13" t="s">
        <v>550</v>
      </c>
      <c r="B362" t="s">
        <v>840</v>
      </c>
      <c r="C362" s="9">
        <v>509332</v>
      </c>
      <c r="D362" s="9" t="s">
        <v>1218</v>
      </c>
      <c r="E362" s="9" t="s">
        <v>1184</v>
      </c>
      <c r="F362" s="9" t="s">
        <v>682</v>
      </c>
      <c r="G362" s="9" t="s">
        <v>124</v>
      </c>
      <c r="I362" t="s">
        <v>35</v>
      </c>
      <c r="J362" s="12" t="s">
        <v>783</v>
      </c>
      <c r="K362" s="38" t="s">
        <v>106</v>
      </c>
      <c r="L362" s="38" t="s">
        <v>9</v>
      </c>
    </row>
    <row r="363" spans="1:12" x14ac:dyDescent="0.25">
      <c r="A363" s="13" t="s">
        <v>152</v>
      </c>
      <c r="B363" t="s">
        <v>153</v>
      </c>
      <c r="C363" s="9" t="s">
        <v>47</v>
      </c>
      <c r="D363" s="9" t="s">
        <v>1218</v>
      </c>
      <c r="E363" s="9" t="s">
        <v>1183</v>
      </c>
      <c r="F363" s="9" t="s">
        <v>69</v>
      </c>
      <c r="G363" s="9" t="s">
        <v>50</v>
      </c>
      <c r="I363" t="s">
        <v>35</v>
      </c>
      <c r="J363" s="12">
        <v>41000</v>
      </c>
      <c r="K363" s="38" t="s">
        <v>97</v>
      </c>
      <c r="L363" s="38" t="s">
        <v>97</v>
      </c>
    </row>
    <row r="364" spans="1:12" x14ac:dyDescent="0.25">
      <c r="A364" s="13" t="s">
        <v>551</v>
      </c>
      <c r="B364" t="s">
        <v>552</v>
      </c>
      <c r="C364" s="9">
        <v>509333</v>
      </c>
      <c r="D364" s="9" t="s">
        <v>1218</v>
      </c>
      <c r="E364" s="9" t="s">
        <v>1192</v>
      </c>
      <c r="F364" s="9" t="s">
        <v>69</v>
      </c>
      <c r="G364" s="9" t="s">
        <v>49</v>
      </c>
      <c r="H364" t="s">
        <v>623</v>
      </c>
      <c r="I364" t="s">
        <v>35</v>
      </c>
      <c r="J364" s="12" t="s">
        <v>784</v>
      </c>
      <c r="K364" s="38" t="s">
        <v>105</v>
      </c>
      <c r="L364" s="38" t="s">
        <v>723</v>
      </c>
    </row>
    <row r="365" spans="1:12" x14ac:dyDescent="0.25">
      <c r="A365" s="13" t="s">
        <v>713</v>
      </c>
      <c r="B365" t="s">
        <v>714</v>
      </c>
      <c r="C365" s="9" t="s">
        <v>64</v>
      </c>
      <c r="D365" s="9" t="s">
        <v>1218</v>
      </c>
      <c r="E365" s="9" t="s">
        <v>1177</v>
      </c>
      <c r="F365" s="9" t="s">
        <v>63</v>
      </c>
      <c r="G365" s="9" t="s">
        <v>36</v>
      </c>
      <c r="I365" t="s">
        <v>35</v>
      </c>
      <c r="J365" s="12">
        <v>41730</v>
      </c>
      <c r="K365" s="38" t="s">
        <v>121</v>
      </c>
      <c r="L365" s="38" t="s">
        <v>121</v>
      </c>
    </row>
    <row r="366" spans="1:12" x14ac:dyDescent="0.25">
      <c r="A366" s="13" t="s">
        <v>553</v>
      </c>
      <c r="B366" t="s">
        <v>554</v>
      </c>
      <c r="C366" s="9">
        <v>509334</v>
      </c>
      <c r="D366" s="9" t="s">
        <v>1220</v>
      </c>
      <c r="E366" s="9" t="s">
        <v>1187</v>
      </c>
      <c r="F366" s="9" t="s">
        <v>59</v>
      </c>
      <c r="G366" s="9" t="s">
        <v>41</v>
      </c>
      <c r="H366" t="s">
        <v>74</v>
      </c>
      <c r="I366" t="s">
        <v>35</v>
      </c>
      <c r="J366" s="12">
        <v>36526</v>
      </c>
      <c r="K366" s="38" t="s">
        <v>342</v>
      </c>
      <c r="L366" s="38" t="s">
        <v>11</v>
      </c>
    </row>
    <row r="367" spans="1:12" x14ac:dyDescent="0.25">
      <c r="A367" s="13" t="s">
        <v>618</v>
      </c>
      <c r="B367" t="s">
        <v>619</v>
      </c>
      <c r="C367" s="9">
        <v>509335</v>
      </c>
      <c r="D367" s="9" t="s">
        <v>1218</v>
      </c>
      <c r="E367" s="9" t="s">
        <v>1184</v>
      </c>
      <c r="F367" s="9" t="s">
        <v>67</v>
      </c>
      <c r="G367" s="9" t="s">
        <v>146</v>
      </c>
      <c r="I367" t="s">
        <v>58</v>
      </c>
      <c r="J367" s="12">
        <v>41306</v>
      </c>
      <c r="K367" s="38" t="s">
        <v>108</v>
      </c>
      <c r="L367" s="38" t="s">
        <v>108</v>
      </c>
    </row>
    <row r="368" spans="1:12" x14ac:dyDescent="0.25">
      <c r="A368" s="13" t="s">
        <v>588</v>
      </c>
      <c r="B368" t="s">
        <v>589</v>
      </c>
      <c r="C368" s="9">
        <v>509177</v>
      </c>
      <c r="D368" s="9" t="s">
        <v>1218</v>
      </c>
      <c r="E368" s="9" t="s">
        <v>1186</v>
      </c>
      <c r="F368" s="9" t="s">
        <v>63</v>
      </c>
      <c r="G368" s="9" t="s">
        <v>339</v>
      </c>
      <c r="I368" t="s">
        <v>35</v>
      </c>
      <c r="J368" s="12" t="s">
        <v>626</v>
      </c>
      <c r="K368" s="38" t="s">
        <v>114</v>
      </c>
      <c r="L368" s="38" t="s">
        <v>120</v>
      </c>
    </row>
    <row r="369" spans="1:12" x14ac:dyDescent="0.25">
      <c r="A369" s="13" t="s">
        <v>555</v>
      </c>
      <c r="B369" t="s">
        <v>556</v>
      </c>
      <c r="C369" s="9" t="s">
        <v>557</v>
      </c>
      <c r="D369" s="9" t="s">
        <v>1218</v>
      </c>
      <c r="E369" s="9" t="s">
        <v>1183</v>
      </c>
      <c r="F369" s="9" t="s">
        <v>69</v>
      </c>
      <c r="G369" s="9" t="s">
        <v>49</v>
      </c>
      <c r="I369" t="s">
        <v>35</v>
      </c>
      <c r="J369" s="12">
        <v>40360</v>
      </c>
      <c r="K369" s="38" t="s">
        <v>105</v>
      </c>
      <c r="L369" s="38" t="s">
        <v>724</v>
      </c>
    </row>
    <row r="370" spans="1:12" x14ac:dyDescent="0.25">
      <c r="A370" s="13" t="s">
        <v>558</v>
      </c>
      <c r="B370" t="s">
        <v>559</v>
      </c>
      <c r="C370" s="9">
        <v>509339</v>
      </c>
      <c r="D370" s="9" t="s">
        <v>1218</v>
      </c>
      <c r="E370" s="9" t="s">
        <v>1183</v>
      </c>
      <c r="F370" s="9" t="s">
        <v>63</v>
      </c>
      <c r="G370" s="9" t="s">
        <v>36</v>
      </c>
      <c r="I370" t="s">
        <v>35</v>
      </c>
      <c r="J370" s="12">
        <v>40787</v>
      </c>
      <c r="K370" s="38" t="s">
        <v>121</v>
      </c>
      <c r="L370" s="38" t="s">
        <v>121</v>
      </c>
    </row>
    <row r="371" spans="1:12" x14ac:dyDescent="0.25">
      <c r="A371" s="13" t="s">
        <v>612</v>
      </c>
      <c r="B371" t="s">
        <v>613</v>
      </c>
      <c r="C371" s="9" t="s">
        <v>539</v>
      </c>
      <c r="D371" s="9" t="s">
        <v>1220</v>
      </c>
      <c r="E371" s="9" t="s">
        <v>1190</v>
      </c>
      <c r="F371" s="9" t="s">
        <v>50</v>
      </c>
      <c r="G371" s="9" t="s">
        <v>77</v>
      </c>
      <c r="H371" t="s">
        <v>165</v>
      </c>
      <c r="I371" t="s">
        <v>32</v>
      </c>
      <c r="J371" s="12" t="s">
        <v>600</v>
      </c>
      <c r="K371" s="38" t="s">
        <v>342</v>
      </c>
      <c r="L371" s="38" t="s">
        <v>100</v>
      </c>
    </row>
    <row r="372" spans="1:12" x14ac:dyDescent="0.25">
      <c r="A372" s="13" t="s">
        <v>1023</v>
      </c>
      <c r="B372" t="s">
        <v>1024</v>
      </c>
      <c r="C372" s="9" t="s">
        <v>1025</v>
      </c>
      <c r="D372" s="9" t="s">
        <v>1218</v>
      </c>
      <c r="E372" s="9" t="s">
        <v>1183</v>
      </c>
      <c r="F372" s="9" t="s">
        <v>69</v>
      </c>
      <c r="G372" s="9" t="s">
        <v>849</v>
      </c>
      <c r="I372" t="s">
        <v>32</v>
      </c>
      <c r="J372" s="12" t="s">
        <v>1010</v>
      </c>
      <c r="K372" s="38" t="s">
        <v>851</v>
      </c>
      <c r="L372" s="38" t="s">
        <v>851</v>
      </c>
    </row>
    <row r="373" spans="1:12" x14ac:dyDescent="0.25">
      <c r="A373" s="13" t="s">
        <v>560</v>
      </c>
      <c r="B373" t="s">
        <v>561</v>
      </c>
      <c r="C373" s="9" t="s">
        <v>994</v>
      </c>
      <c r="D373" s="9" t="s">
        <v>1218</v>
      </c>
      <c r="E373" s="9" t="s">
        <v>1183</v>
      </c>
      <c r="F373" s="9" t="s">
        <v>69</v>
      </c>
      <c r="G373" s="9" t="s">
        <v>49</v>
      </c>
      <c r="I373" t="s">
        <v>35</v>
      </c>
      <c r="J373" s="12">
        <v>42705</v>
      </c>
      <c r="K373" s="38" t="s">
        <v>105</v>
      </c>
      <c r="L373" s="38" t="s">
        <v>724</v>
      </c>
    </row>
    <row r="374" spans="1:12" x14ac:dyDescent="0.25">
      <c r="A374" s="13" t="s">
        <v>562</v>
      </c>
      <c r="B374" t="s">
        <v>563</v>
      </c>
      <c r="C374" s="9">
        <v>509341</v>
      </c>
      <c r="D374" s="9" t="s">
        <v>1222</v>
      </c>
      <c r="E374" s="9" t="s">
        <v>1196</v>
      </c>
      <c r="F374" s="9" t="s">
        <v>86</v>
      </c>
      <c r="G374" s="9" t="s">
        <v>77</v>
      </c>
      <c r="I374" t="s">
        <v>35</v>
      </c>
      <c r="J374" s="12" t="s">
        <v>575</v>
      </c>
      <c r="K374" s="38" t="s">
        <v>342</v>
      </c>
      <c r="L374" s="38" t="s">
        <v>100</v>
      </c>
    </row>
    <row r="375" spans="1:12" x14ac:dyDescent="0.25">
      <c r="A375" s="13" t="s">
        <v>565</v>
      </c>
      <c r="B375" t="s">
        <v>566</v>
      </c>
      <c r="C375" s="9">
        <v>509253</v>
      </c>
      <c r="D375" s="9" t="s">
        <v>1218</v>
      </c>
      <c r="E375" s="9" t="s">
        <v>1182</v>
      </c>
      <c r="F375" s="9" t="s">
        <v>69</v>
      </c>
      <c r="G375" s="9" t="s">
        <v>50</v>
      </c>
      <c r="I375" t="s">
        <v>35</v>
      </c>
      <c r="J375" s="12">
        <v>41229</v>
      </c>
      <c r="K375" s="38" t="s">
        <v>97</v>
      </c>
      <c r="L375" s="38" t="s">
        <v>97</v>
      </c>
    </row>
    <row r="376" spans="1:12" x14ac:dyDescent="0.25">
      <c r="A376" s="13" t="s">
        <v>567</v>
      </c>
      <c r="B376" t="s">
        <v>844</v>
      </c>
      <c r="C376" s="9" t="s">
        <v>845</v>
      </c>
      <c r="D376" s="9" t="s">
        <v>1218</v>
      </c>
      <c r="E376" s="9" t="s">
        <v>1183</v>
      </c>
      <c r="F376" s="9" t="s">
        <v>69</v>
      </c>
      <c r="G376" s="9" t="s">
        <v>50</v>
      </c>
      <c r="I376" t="s">
        <v>35</v>
      </c>
      <c r="J376" s="12" t="s">
        <v>483</v>
      </c>
      <c r="K376" s="38" t="s">
        <v>97</v>
      </c>
      <c r="L376" s="38" t="s">
        <v>97</v>
      </c>
    </row>
    <row r="377" spans="1:12" x14ac:dyDescent="0.25">
      <c r="A377" s="13" t="s">
        <v>568</v>
      </c>
      <c r="B377" t="s">
        <v>569</v>
      </c>
      <c r="C377" s="9">
        <v>509343</v>
      </c>
      <c r="D377" s="9" t="s">
        <v>1220</v>
      </c>
      <c r="E377" s="9" t="s">
        <v>1202</v>
      </c>
      <c r="F377" s="9" t="s">
        <v>59</v>
      </c>
      <c r="G377" s="9" t="s">
        <v>77</v>
      </c>
      <c r="I377" t="s">
        <v>35</v>
      </c>
      <c r="J377" s="12" t="s">
        <v>575</v>
      </c>
      <c r="K377" s="38" t="s">
        <v>342</v>
      </c>
      <c r="L377" s="38" t="s">
        <v>100</v>
      </c>
    </row>
    <row r="378" spans="1:12" x14ac:dyDescent="0.25">
      <c r="A378" s="13" t="s">
        <v>579</v>
      </c>
      <c r="B378" t="s">
        <v>580</v>
      </c>
      <c r="C378" s="9">
        <v>509344</v>
      </c>
      <c r="D378" s="9" t="s">
        <v>1220</v>
      </c>
      <c r="E378" s="9" t="s">
        <v>1187</v>
      </c>
      <c r="F378" s="9" t="s">
        <v>59</v>
      </c>
      <c r="G378" s="9" t="s">
        <v>36</v>
      </c>
      <c r="I378" t="s">
        <v>35</v>
      </c>
      <c r="J378" s="12" t="s">
        <v>581</v>
      </c>
      <c r="K378" s="38" t="s">
        <v>121</v>
      </c>
      <c r="L378" s="38" t="s">
        <v>121</v>
      </c>
    </row>
    <row r="379" spans="1:12" x14ac:dyDescent="0.25">
      <c r="C379" s="9"/>
      <c r="D379" s="9"/>
      <c r="E379" s="9"/>
      <c r="F379" s="9"/>
      <c r="G379" s="9"/>
    </row>
    <row r="380" spans="1:12" x14ac:dyDescent="0.25">
      <c r="C380" s="9"/>
      <c r="D380" s="9"/>
      <c r="E380" s="9"/>
      <c r="F380" s="9"/>
      <c r="G380" s="9"/>
    </row>
    <row r="381" spans="1:12" x14ac:dyDescent="0.25">
      <c r="C381" s="9"/>
      <c r="D381" s="9"/>
      <c r="E381" s="9"/>
      <c r="F381" s="9"/>
      <c r="G381" s="9"/>
    </row>
    <row r="382" spans="1:12" x14ac:dyDescent="0.25">
      <c r="C382" s="9"/>
      <c r="D382" s="9"/>
      <c r="E382" s="9"/>
      <c r="F382" s="9"/>
      <c r="G382" s="9"/>
    </row>
    <row r="383" spans="1:12" x14ac:dyDescent="0.25">
      <c r="C383" s="9"/>
      <c r="D383" s="9"/>
      <c r="E383" s="9"/>
      <c r="F383" s="9"/>
      <c r="G383" s="9"/>
    </row>
    <row r="384" spans="1:12" x14ac:dyDescent="0.25">
      <c r="C384" s="9"/>
      <c r="D384" s="9"/>
      <c r="E384" s="9"/>
      <c r="F384" s="9"/>
      <c r="G384" s="9"/>
    </row>
    <row r="385" spans="3:7" x14ac:dyDescent="0.25">
      <c r="C385" s="9"/>
      <c r="D385" s="9"/>
      <c r="E385" s="9"/>
      <c r="F385" s="9"/>
      <c r="G385" s="9"/>
    </row>
    <row r="386" spans="3:7" x14ac:dyDescent="0.25">
      <c r="C386" s="9"/>
      <c r="D386" s="9"/>
      <c r="E386" s="9"/>
      <c r="F386" s="9"/>
      <c r="G386" s="9"/>
    </row>
    <row r="387" spans="3:7" x14ac:dyDescent="0.25">
      <c r="C387" s="9"/>
      <c r="D387" s="9"/>
      <c r="E387" s="9"/>
      <c r="F387" s="9"/>
      <c r="G387" s="9"/>
    </row>
    <row r="388" spans="3:7" x14ac:dyDescent="0.25">
      <c r="C388" s="9"/>
      <c r="D388" s="9"/>
      <c r="E388" s="9"/>
      <c r="F388" s="9"/>
      <c r="G388" s="9"/>
    </row>
    <row r="389" spans="3:7" x14ac:dyDescent="0.25">
      <c r="C389" s="9"/>
      <c r="D389" s="9"/>
      <c r="E389" s="9"/>
      <c r="F389" s="9"/>
      <c r="G389" s="9"/>
    </row>
    <row r="390" spans="3:7" x14ac:dyDescent="0.25">
      <c r="C390" s="9"/>
      <c r="D390" s="9"/>
      <c r="E390" s="9"/>
      <c r="F390" s="9"/>
      <c r="G390" s="9"/>
    </row>
    <row r="391" spans="3:7" x14ac:dyDescent="0.25">
      <c r="C391" s="9"/>
      <c r="D391" s="9"/>
      <c r="E391" s="9"/>
      <c r="F391" s="9"/>
      <c r="G391" s="9"/>
    </row>
    <row r="392" spans="3:7" x14ac:dyDescent="0.25">
      <c r="C392" s="9"/>
      <c r="D392" s="9"/>
      <c r="E392" s="9"/>
      <c r="F392" s="9"/>
      <c r="G392" s="9"/>
    </row>
    <row r="393" spans="3:7" x14ac:dyDescent="0.25">
      <c r="C393" s="9"/>
      <c r="D393" s="9"/>
      <c r="E393" s="9"/>
      <c r="F393" s="9"/>
      <c r="G393" s="9"/>
    </row>
    <row r="394" spans="3:7" x14ac:dyDescent="0.25">
      <c r="C394" s="9"/>
      <c r="D394" s="9"/>
      <c r="E394" s="9"/>
      <c r="F394" s="9"/>
      <c r="G394" s="9"/>
    </row>
    <row r="395" spans="3:7" x14ac:dyDescent="0.25">
      <c r="C395" s="9"/>
      <c r="D395" s="9"/>
      <c r="E395" s="9"/>
      <c r="F395" s="9"/>
      <c r="G395" s="9"/>
    </row>
    <row r="396" spans="3:7" x14ac:dyDescent="0.25">
      <c r="C396" s="9"/>
      <c r="D396" s="9"/>
      <c r="E396" s="9"/>
      <c r="F396" s="9"/>
      <c r="G396" s="9"/>
    </row>
    <row r="397" spans="3:7" x14ac:dyDescent="0.25">
      <c r="C397" s="9"/>
      <c r="D397" s="9"/>
      <c r="E397" s="9"/>
      <c r="F397" s="9"/>
      <c r="G397" s="9"/>
    </row>
    <row r="398" spans="3:7" x14ac:dyDescent="0.25">
      <c r="C398" s="9"/>
      <c r="D398" s="9"/>
      <c r="E398" s="9"/>
      <c r="F398" s="9"/>
      <c r="G398" s="9"/>
    </row>
    <row r="399" spans="3:7" x14ac:dyDescent="0.25">
      <c r="C399" s="9"/>
      <c r="D399" s="9"/>
      <c r="E399" s="9"/>
      <c r="F399" s="9"/>
      <c r="G399" s="9"/>
    </row>
    <row r="400" spans="3:7" x14ac:dyDescent="0.25">
      <c r="C400" s="9"/>
      <c r="D400" s="9"/>
      <c r="E400" s="9"/>
      <c r="F400" s="9"/>
      <c r="G400" s="9"/>
    </row>
    <row r="401" spans="3:7" x14ac:dyDescent="0.25">
      <c r="C401" s="9"/>
      <c r="D401" s="9"/>
      <c r="E401" s="9"/>
      <c r="F401" s="9"/>
      <c r="G401" s="9"/>
    </row>
    <row r="402" spans="3:7" x14ac:dyDescent="0.25">
      <c r="C402" s="9"/>
      <c r="D402" s="9"/>
      <c r="E402" s="9"/>
      <c r="F402" s="9"/>
      <c r="G402" s="9"/>
    </row>
    <row r="403" spans="3:7" x14ac:dyDescent="0.25">
      <c r="C403" s="9"/>
      <c r="D403" s="9"/>
      <c r="E403" s="9"/>
      <c r="F403" s="9"/>
      <c r="G403" s="9"/>
    </row>
    <row r="404" spans="3:7" x14ac:dyDescent="0.25">
      <c r="C404" s="9"/>
      <c r="D404" s="9"/>
      <c r="E404" s="9"/>
      <c r="F404" s="9"/>
      <c r="G404" s="9"/>
    </row>
    <row r="405" spans="3:7" x14ac:dyDescent="0.25">
      <c r="C405" s="9"/>
      <c r="D405" s="9"/>
      <c r="E405" s="9"/>
      <c r="F405" s="9"/>
      <c r="G405" s="9"/>
    </row>
    <row r="406" spans="3:7" x14ac:dyDescent="0.25">
      <c r="C406" s="9"/>
      <c r="D406" s="9"/>
      <c r="E406" s="9"/>
      <c r="F406" s="9"/>
      <c r="G406" s="9"/>
    </row>
    <row r="407" spans="3:7" x14ac:dyDescent="0.25">
      <c r="C407" s="9"/>
      <c r="D407" s="9"/>
      <c r="E407" s="9"/>
      <c r="F407" s="9"/>
      <c r="G407" s="9"/>
    </row>
    <row r="408" spans="3:7" x14ac:dyDescent="0.25">
      <c r="C408" s="9"/>
      <c r="D408" s="9"/>
      <c r="E408" s="9"/>
      <c r="F408" s="9"/>
      <c r="G408" s="9"/>
    </row>
    <row r="409" spans="3:7" x14ac:dyDescent="0.25">
      <c r="C409" s="9"/>
      <c r="D409" s="9"/>
      <c r="E409" s="9"/>
      <c r="F409" s="9"/>
      <c r="G409" s="9"/>
    </row>
    <row r="410" spans="3:7" x14ac:dyDescent="0.25">
      <c r="C410" s="9"/>
      <c r="D410" s="9"/>
      <c r="E410" s="9"/>
      <c r="F410" s="9"/>
      <c r="G410" s="9"/>
    </row>
    <row r="411" spans="3:7" x14ac:dyDescent="0.25">
      <c r="C411" s="9"/>
      <c r="D411" s="9"/>
      <c r="E411" s="9"/>
      <c r="F411" s="9"/>
      <c r="G411" s="9"/>
    </row>
    <row r="412" spans="3:7" x14ac:dyDescent="0.25">
      <c r="C412" s="9"/>
      <c r="D412" s="9"/>
      <c r="E412" s="9"/>
      <c r="F412" s="9"/>
      <c r="G412" s="9"/>
    </row>
    <row r="413" spans="3:7" x14ac:dyDescent="0.25">
      <c r="C413" s="9"/>
      <c r="D413" s="9"/>
      <c r="E413" s="9"/>
      <c r="F413" s="9"/>
      <c r="G413" s="9"/>
    </row>
    <row r="414" spans="3:7" x14ac:dyDescent="0.25">
      <c r="C414" s="9"/>
      <c r="D414" s="9"/>
      <c r="E414" s="9"/>
      <c r="F414" s="9"/>
      <c r="G414" s="9"/>
    </row>
    <row r="415" spans="3:7" x14ac:dyDescent="0.25">
      <c r="C415" s="9"/>
      <c r="D415" s="9"/>
      <c r="E415" s="9"/>
      <c r="F415" s="9"/>
      <c r="G415" s="9"/>
    </row>
    <row r="416" spans="3:7" x14ac:dyDescent="0.25">
      <c r="C416" s="9"/>
      <c r="D416" s="9"/>
      <c r="E416" s="9"/>
      <c r="F416" s="9"/>
      <c r="G416" s="9"/>
    </row>
    <row r="417" spans="3:7" x14ac:dyDescent="0.25">
      <c r="C417" s="9"/>
      <c r="D417" s="9"/>
      <c r="E417" s="9"/>
      <c r="F417" s="9"/>
      <c r="G417" s="9"/>
    </row>
    <row r="418" spans="3:7" x14ac:dyDescent="0.25">
      <c r="C418" s="9"/>
      <c r="D418" s="9"/>
      <c r="E418" s="9"/>
      <c r="F418" s="9"/>
      <c r="G418" s="9"/>
    </row>
    <row r="419" spans="3:7" x14ac:dyDescent="0.25">
      <c r="C419" s="9"/>
      <c r="D419" s="9"/>
      <c r="E419" s="9"/>
      <c r="F419" s="9"/>
      <c r="G419" s="9"/>
    </row>
    <row r="420" spans="3:7" x14ac:dyDescent="0.25">
      <c r="C420" s="9"/>
      <c r="D420" s="9"/>
      <c r="E420" s="9"/>
      <c r="F420" s="9"/>
      <c r="G420" s="9"/>
    </row>
    <row r="421" spans="3:7" x14ac:dyDescent="0.25">
      <c r="C421" s="9"/>
      <c r="D421" s="9"/>
      <c r="E421" s="9"/>
      <c r="F421" s="9"/>
      <c r="G421" s="9"/>
    </row>
    <row r="422" spans="3:7" x14ac:dyDescent="0.25">
      <c r="C422" s="9"/>
      <c r="D422" s="9"/>
      <c r="E422" s="9"/>
      <c r="F422" s="9"/>
      <c r="G422" s="9"/>
    </row>
    <row r="423" spans="3:7" x14ac:dyDescent="0.25">
      <c r="C423" s="9"/>
      <c r="D423" s="9"/>
      <c r="E423" s="9"/>
      <c r="F423" s="9"/>
      <c r="G423" s="9"/>
    </row>
    <row r="424" spans="3:7" x14ac:dyDescent="0.25">
      <c r="C424" s="9"/>
      <c r="D424" s="9"/>
      <c r="E424" s="9"/>
      <c r="F424" s="9"/>
      <c r="G424" s="9"/>
    </row>
    <row r="425" spans="3:7" x14ac:dyDescent="0.25">
      <c r="C425" s="9"/>
      <c r="D425" s="9"/>
      <c r="E425" s="9"/>
      <c r="F425" s="9"/>
      <c r="G425" s="9"/>
    </row>
    <row r="426" spans="3:7" x14ac:dyDescent="0.25">
      <c r="C426" s="9"/>
      <c r="D426" s="9"/>
      <c r="E426" s="9"/>
      <c r="F426" s="9"/>
      <c r="G426" s="9"/>
    </row>
    <row r="427" spans="3:7" x14ac:dyDescent="0.25">
      <c r="C427" s="9"/>
      <c r="D427" s="9"/>
      <c r="E427" s="9"/>
      <c r="F427" s="9"/>
      <c r="G427" s="9"/>
    </row>
    <row r="428" spans="3:7" x14ac:dyDescent="0.25">
      <c r="C428" s="9"/>
      <c r="D428" s="9"/>
      <c r="E428" s="9"/>
      <c r="F428" s="9"/>
      <c r="G428" s="9"/>
    </row>
    <row r="429" spans="3:7" x14ac:dyDescent="0.25">
      <c r="C429" s="9"/>
      <c r="D429" s="9"/>
      <c r="E429" s="9"/>
      <c r="F429" s="9"/>
      <c r="G429" s="9"/>
    </row>
    <row r="430" spans="3:7" x14ac:dyDescent="0.25">
      <c r="C430" s="9"/>
      <c r="D430" s="9"/>
      <c r="E430" s="9"/>
      <c r="F430" s="9"/>
      <c r="G430" s="9"/>
    </row>
    <row r="431" spans="3:7" x14ac:dyDescent="0.25">
      <c r="C431" s="9"/>
      <c r="D431" s="9"/>
      <c r="E431" s="9"/>
      <c r="F431" s="9"/>
      <c r="G431" s="9"/>
    </row>
    <row r="432" spans="3:7" x14ac:dyDescent="0.25">
      <c r="C432" s="9"/>
      <c r="D432" s="9"/>
      <c r="E432" s="9"/>
      <c r="F432" s="9"/>
      <c r="G432" s="9"/>
    </row>
    <row r="433" spans="3:7" x14ac:dyDescent="0.25">
      <c r="C433" s="9"/>
      <c r="D433" s="9"/>
      <c r="E433" s="9"/>
      <c r="F433" s="9"/>
      <c r="G433" s="9"/>
    </row>
    <row r="434" spans="3:7" x14ac:dyDescent="0.25">
      <c r="C434" s="9"/>
      <c r="D434" s="9"/>
      <c r="E434" s="9"/>
      <c r="F434" s="9"/>
      <c r="G434" s="9"/>
    </row>
    <row r="435" spans="3:7" x14ac:dyDescent="0.25">
      <c r="C435" s="9"/>
      <c r="D435" s="9"/>
      <c r="E435" s="9"/>
      <c r="F435" s="9"/>
      <c r="G435" s="9"/>
    </row>
    <row r="436" spans="3:7" x14ac:dyDescent="0.25">
      <c r="C436" s="9"/>
      <c r="D436" s="9"/>
      <c r="E436" s="9"/>
      <c r="F436" s="9"/>
      <c r="G436" s="9"/>
    </row>
    <row r="437" spans="3:7" x14ac:dyDescent="0.25">
      <c r="C437" s="9"/>
      <c r="D437" s="9"/>
      <c r="E437" s="9"/>
      <c r="F437" s="9"/>
      <c r="G437" s="9"/>
    </row>
    <row r="438" spans="3:7" x14ac:dyDescent="0.25">
      <c r="C438" s="9"/>
      <c r="D438" s="9"/>
      <c r="E438" s="9"/>
      <c r="F438" s="9"/>
      <c r="G438" s="9"/>
    </row>
    <row r="439" spans="3:7" x14ac:dyDescent="0.25">
      <c r="C439" s="9"/>
      <c r="D439" s="9"/>
      <c r="E439" s="9"/>
      <c r="F439" s="9"/>
      <c r="G439" s="9"/>
    </row>
    <row r="440" spans="3:7" x14ac:dyDescent="0.25">
      <c r="C440" s="9"/>
      <c r="D440" s="9"/>
      <c r="E440" s="9"/>
      <c r="F440" s="9"/>
      <c r="G440" s="9"/>
    </row>
    <row r="441" spans="3:7" x14ac:dyDescent="0.25">
      <c r="C441" s="9"/>
      <c r="D441" s="9"/>
      <c r="E441" s="9"/>
      <c r="F441" s="9"/>
      <c r="G441" s="9"/>
    </row>
    <row r="442" spans="3:7" x14ac:dyDescent="0.25">
      <c r="C442" s="9"/>
      <c r="D442" s="9"/>
      <c r="E442" s="9"/>
      <c r="F442" s="9"/>
      <c r="G442" s="9"/>
    </row>
    <row r="443" spans="3:7" x14ac:dyDescent="0.25">
      <c r="C443" s="9"/>
      <c r="D443" s="9"/>
      <c r="E443" s="9"/>
      <c r="F443" s="9"/>
      <c r="G443" s="9"/>
    </row>
    <row r="444" spans="3:7" x14ac:dyDescent="0.25">
      <c r="C444" s="9"/>
      <c r="D444" s="9"/>
      <c r="E444" s="9"/>
      <c r="F444" s="9"/>
      <c r="G444" s="9"/>
    </row>
    <row r="445" spans="3:7" x14ac:dyDescent="0.25">
      <c r="C445" s="9"/>
      <c r="D445" s="9"/>
      <c r="E445" s="9"/>
      <c r="F445" s="9"/>
      <c r="G445" s="9"/>
    </row>
    <row r="446" spans="3:7" x14ac:dyDescent="0.25">
      <c r="C446" s="9"/>
      <c r="D446" s="9"/>
      <c r="E446" s="9"/>
      <c r="F446" s="9"/>
      <c r="G446" s="9"/>
    </row>
    <row r="447" spans="3:7" x14ac:dyDescent="0.25">
      <c r="C447" s="9"/>
      <c r="D447" s="9"/>
      <c r="E447" s="9"/>
      <c r="F447" s="9"/>
      <c r="G447" s="9"/>
    </row>
    <row r="448" spans="3:7" x14ac:dyDescent="0.25">
      <c r="C448" s="9"/>
      <c r="D448" s="9"/>
      <c r="E448" s="9"/>
      <c r="F448" s="9"/>
      <c r="G448" s="9"/>
    </row>
    <row r="449" spans="3:7" x14ac:dyDescent="0.25">
      <c r="C449" s="9"/>
      <c r="D449" s="9"/>
      <c r="E449" s="9"/>
      <c r="F449" s="9"/>
      <c r="G449" s="9"/>
    </row>
    <row r="450" spans="3:7" x14ac:dyDescent="0.25">
      <c r="C450" s="9"/>
      <c r="D450" s="9"/>
      <c r="E450" s="9"/>
      <c r="F450" s="9"/>
      <c r="G450" s="9"/>
    </row>
    <row r="451" spans="3:7" x14ac:dyDescent="0.25">
      <c r="C451" s="9"/>
      <c r="D451" s="9"/>
      <c r="E451" s="9"/>
      <c r="F451" s="9"/>
      <c r="G451" s="9"/>
    </row>
    <row r="452" spans="3:7" x14ac:dyDescent="0.25">
      <c r="C452" s="9"/>
      <c r="D452" s="9"/>
      <c r="E452" s="9"/>
      <c r="F452" s="9"/>
      <c r="G452" s="9"/>
    </row>
    <row r="453" spans="3:7" x14ac:dyDescent="0.25">
      <c r="C453" s="9"/>
      <c r="D453" s="9"/>
      <c r="E453" s="9"/>
      <c r="F453" s="9"/>
      <c r="G453" s="9"/>
    </row>
    <row r="454" spans="3:7" x14ac:dyDescent="0.25">
      <c r="C454" s="9"/>
      <c r="D454" s="9"/>
      <c r="E454" s="9"/>
      <c r="F454" s="9"/>
      <c r="G454" s="9"/>
    </row>
    <row r="455" spans="3:7" x14ac:dyDescent="0.25">
      <c r="C455" s="9"/>
      <c r="D455" s="9"/>
      <c r="E455" s="9"/>
      <c r="F455" s="9"/>
      <c r="G455" s="9"/>
    </row>
    <row r="456" spans="3:7" x14ac:dyDescent="0.25">
      <c r="C456" s="9"/>
      <c r="D456" s="9"/>
      <c r="E456" s="9"/>
      <c r="F456" s="9"/>
      <c r="G456" s="9"/>
    </row>
    <row r="457" spans="3:7" x14ac:dyDescent="0.25">
      <c r="C457" s="9"/>
      <c r="D457" s="9"/>
      <c r="E457" s="9"/>
      <c r="F457" s="9"/>
      <c r="G457" s="9"/>
    </row>
    <row r="458" spans="3:7" x14ac:dyDescent="0.25">
      <c r="C458" s="9"/>
      <c r="D458" s="9"/>
      <c r="E458" s="9"/>
      <c r="F458" s="9"/>
      <c r="G458" s="9"/>
    </row>
    <row r="459" spans="3:7" x14ac:dyDescent="0.25">
      <c r="C459" s="9"/>
      <c r="D459" s="9"/>
      <c r="E459" s="9"/>
      <c r="F459" s="9"/>
      <c r="G459" s="9"/>
    </row>
    <row r="460" spans="3:7" x14ac:dyDescent="0.25">
      <c r="C460" s="9"/>
      <c r="D460" s="9"/>
      <c r="E460" s="9"/>
      <c r="F460" s="9"/>
      <c r="G460" s="9"/>
    </row>
    <row r="461" spans="3:7" x14ac:dyDescent="0.25">
      <c r="C461" s="9"/>
      <c r="D461" s="9"/>
      <c r="E461" s="9"/>
      <c r="F461" s="9"/>
      <c r="G461" s="9"/>
    </row>
    <row r="462" spans="3:7" x14ac:dyDescent="0.25">
      <c r="C462" s="9"/>
      <c r="D462" s="9"/>
      <c r="E462" s="9"/>
      <c r="F462" s="9"/>
      <c r="G462" s="9"/>
    </row>
    <row r="463" spans="3:7" x14ac:dyDescent="0.25">
      <c r="C463" s="9"/>
      <c r="D463" s="9"/>
      <c r="E463" s="9"/>
      <c r="F463" s="9"/>
      <c r="G463" s="9"/>
    </row>
    <row r="464" spans="3:7" x14ac:dyDescent="0.25">
      <c r="C464" s="9"/>
      <c r="D464" s="9"/>
      <c r="E464" s="9"/>
      <c r="F464" s="9"/>
      <c r="G464" s="9"/>
    </row>
    <row r="465" spans="3:7" x14ac:dyDescent="0.25">
      <c r="C465" s="9"/>
      <c r="D465" s="9"/>
      <c r="E465" s="9"/>
      <c r="F465" s="9"/>
      <c r="G465" s="9"/>
    </row>
    <row r="466" spans="3:7" x14ac:dyDescent="0.25">
      <c r="C466" s="9"/>
      <c r="D466" s="9"/>
      <c r="E466" s="9"/>
      <c r="F466" s="9"/>
      <c r="G466" s="9"/>
    </row>
    <row r="467" spans="3:7" x14ac:dyDescent="0.25">
      <c r="C467" s="9"/>
      <c r="D467" s="9"/>
      <c r="E467" s="9"/>
      <c r="F467" s="9"/>
      <c r="G467" s="9"/>
    </row>
    <row r="468" spans="3:7" x14ac:dyDescent="0.25">
      <c r="C468" s="9"/>
      <c r="D468" s="9"/>
      <c r="E468" s="9"/>
      <c r="F468" s="9"/>
      <c r="G468" s="9"/>
    </row>
    <row r="469" spans="3:7" x14ac:dyDescent="0.25">
      <c r="C469" s="9"/>
      <c r="D469" s="9"/>
      <c r="E469" s="9"/>
      <c r="F469" s="9"/>
      <c r="G469" s="9"/>
    </row>
    <row r="470" spans="3:7" x14ac:dyDescent="0.25">
      <c r="C470" s="9"/>
      <c r="D470" s="9"/>
      <c r="E470" s="9"/>
      <c r="F470" s="9"/>
      <c r="G470" s="9"/>
    </row>
    <row r="471" spans="3:7" x14ac:dyDescent="0.25">
      <c r="C471" s="9"/>
      <c r="D471" s="9"/>
      <c r="E471" s="9"/>
      <c r="F471" s="9"/>
      <c r="G471" s="9"/>
    </row>
    <row r="472" spans="3:7" x14ac:dyDescent="0.25">
      <c r="C472" s="9"/>
      <c r="D472" s="9"/>
      <c r="E472" s="9"/>
      <c r="F472" s="9"/>
      <c r="G472" s="9"/>
    </row>
    <row r="473" spans="3:7" x14ac:dyDescent="0.25">
      <c r="C473" s="9"/>
      <c r="D473" s="9"/>
      <c r="E473" s="9"/>
      <c r="F473" s="9"/>
      <c r="G473" s="9"/>
    </row>
    <row r="474" spans="3:7" x14ac:dyDescent="0.25">
      <c r="C474" s="9"/>
      <c r="D474" s="9"/>
      <c r="E474" s="9"/>
      <c r="F474" s="9"/>
      <c r="G474" s="9"/>
    </row>
    <row r="475" spans="3:7" x14ac:dyDescent="0.25">
      <c r="C475" s="9"/>
      <c r="D475" s="9"/>
      <c r="E475" s="9"/>
      <c r="F475" s="9"/>
      <c r="G475" s="9"/>
    </row>
    <row r="476" spans="3:7" x14ac:dyDescent="0.25">
      <c r="C476" s="9"/>
      <c r="D476" s="9"/>
      <c r="E476" s="9"/>
      <c r="F476" s="9"/>
      <c r="G476" s="9"/>
    </row>
    <row r="477" spans="3:7" x14ac:dyDescent="0.25">
      <c r="C477" s="9"/>
      <c r="D477" s="9"/>
      <c r="E477" s="9"/>
      <c r="F477" s="9"/>
      <c r="G477" s="9"/>
    </row>
    <row r="478" spans="3:7" x14ac:dyDescent="0.25">
      <c r="C478" s="9"/>
      <c r="D478" s="9"/>
      <c r="E478" s="9"/>
      <c r="F478" s="9"/>
      <c r="G478" s="9"/>
    </row>
    <row r="479" spans="3:7" x14ac:dyDescent="0.25">
      <c r="C479" s="9"/>
      <c r="D479" s="9"/>
      <c r="E479" s="9"/>
      <c r="F479" s="9"/>
      <c r="G479" s="9"/>
    </row>
    <row r="480" spans="3:7" x14ac:dyDescent="0.25">
      <c r="C480" s="9"/>
      <c r="D480" s="9"/>
      <c r="E480" s="9"/>
      <c r="F480" s="9"/>
      <c r="G480" s="9"/>
    </row>
    <row r="481" spans="3:7" x14ac:dyDescent="0.25">
      <c r="C481" s="9"/>
      <c r="D481" s="9"/>
      <c r="E481" s="9"/>
      <c r="F481" s="9"/>
      <c r="G481" s="9"/>
    </row>
    <row r="482" spans="3:7" x14ac:dyDescent="0.25">
      <c r="C482" s="9"/>
      <c r="D482" s="9"/>
      <c r="E482" s="9"/>
      <c r="F482" s="9"/>
      <c r="G482" s="9"/>
    </row>
    <row r="483" spans="3:7" x14ac:dyDescent="0.25">
      <c r="C483" s="9"/>
      <c r="D483" s="9"/>
      <c r="E483" s="9"/>
      <c r="F483" s="9"/>
      <c r="G483" s="9"/>
    </row>
    <row r="484" spans="3:7" x14ac:dyDescent="0.25">
      <c r="C484" s="9"/>
      <c r="D484" s="9"/>
      <c r="E484" s="9"/>
      <c r="F484" s="9"/>
      <c r="G484" s="9"/>
    </row>
    <row r="485" spans="3:7" x14ac:dyDescent="0.25">
      <c r="C485" s="9"/>
      <c r="D485" s="9"/>
      <c r="E485" s="9"/>
      <c r="F485" s="9"/>
      <c r="G485" s="9"/>
    </row>
    <row r="486" spans="3:7" x14ac:dyDescent="0.25">
      <c r="C486" s="9"/>
      <c r="D486" s="9"/>
      <c r="E486" s="9"/>
      <c r="F486" s="9"/>
      <c r="G486" s="9"/>
    </row>
    <row r="487" spans="3:7" x14ac:dyDescent="0.25">
      <c r="C487" s="9"/>
      <c r="D487" s="9"/>
      <c r="E487" s="9"/>
      <c r="F487" s="9"/>
      <c r="G487" s="9"/>
    </row>
    <row r="488" spans="3:7" x14ac:dyDescent="0.25">
      <c r="C488" s="9"/>
      <c r="D488" s="9"/>
      <c r="E488" s="9"/>
      <c r="F488" s="9"/>
      <c r="G488" s="9"/>
    </row>
    <row r="489" spans="3:7" x14ac:dyDescent="0.25">
      <c r="C489" s="9"/>
      <c r="D489" s="9"/>
      <c r="E489" s="9"/>
      <c r="F489" s="9"/>
      <c r="G489" s="9"/>
    </row>
    <row r="490" spans="3:7" x14ac:dyDescent="0.25">
      <c r="C490" s="9"/>
      <c r="D490" s="9"/>
      <c r="E490" s="9"/>
      <c r="F490" s="9"/>
      <c r="G490" s="9"/>
    </row>
    <row r="491" spans="3:7" x14ac:dyDescent="0.25">
      <c r="C491" s="9"/>
      <c r="D491" s="9"/>
      <c r="E491" s="9"/>
      <c r="F491" s="9"/>
      <c r="G491" s="9"/>
    </row>
    <row r="492" spans="3:7" x14ac:dyDescent="0.25">
      <c r="C492" s="9"/>
      <c r="D492" s="9"/>
      <c r="E492" s="9"/>
      <c r="F492" s="9"/>
      <c r="G492" s="9"/>
    </row>
    <row r="493" spans="3:7" x14ac:dyDescent="0.25">
      <c r="C493" s="9"/>
      <c r="D493" s="9"/>
      <c r="E493" s="9"/>
      <c r="F493" s="9"/>
      <c r="G493" s="9"/>
    </row>
    <row r="494" spans="3:7" x14ac:dyDescent="0.25">
      <c r="C494" s="9"/>
      <c r="D494" s="9"/>
      <c r="E494" s="9"/>
      <c r="F494" s="9"/>
      <c r="G494" s="9"/>
    </row>
    <row r="495" spans="3:7" x14ac:dyDescent="0.25">
      <c r="C495" s="9"/>
      <c r="D495" s="9"/>
      <c r="E495" s="9"/>
      <c r="F495" s="9"/>
      <c r="G495" s="9"/>
    </row>
    <row r="496" spans="3:7" x14ac:dyDescent="0.25">
      <c r="C496" s="9"/>
      <c r="D496" s="9"/>
      <c r="E496" s="9"/>
      <c r="F496" s="9"/>
      <c r="G496" s="9"/>
    </row>
    <row r="497" spans="3:7" x14ac:dyDescent="0.25">
      <c r="C497" s="9"/>
      <c r="D497" s="9"/>
      <c r="E497" s="9"/>
      <c r="F497" s="9"/>
      <c r="G497" s="9"/>
    </row>
    <row r="498" spans="3:7" x14ac:dyDescent="0.25">
      <c r="C498" s="9"/>
      <c r="D498" s="9"/>
      <c r="E498" s="9"/>
      <c r="F498" s="9"/>
      <c r="G498" s="9"/>
    </row>
    <row r="499" spans="3:7" x14ac:dyDescent="0.25">
      <c r="C499" s="9"/>
      <c r="D499" s="9"/>
      <c r="E499" s="9"/>
      <c r="F499" s="9"/>
      <c r="G499" s="9"/>
    </row>
    <row r="500" spans="3:7" x14ac:dyDescent="0.25">
      <c r="C500" s="9"/>
      <c r="D500" s="9"/>
      <c r="E500" s="9"/>
      <c r="F500" s="9"/>
      <c r="G500" s="9"/>
    </row>
    <row r="501" spans="3:7" x14ac:dyDescent="0.25">
      <c r="C501" s="9"/>
      <c r="D501" s="9"/>
      <c r="E501" s="9"/>
      <c r="F501" s="9"/>
      <c r="G501" s="9"/>
    </row>
    <row r="502" spans="3:7" x14ac:dyDescent="0.25">
      <c r="C502" s="9"/>
      <c r="D502" s="9"/>
      <c r="E502" s="9"/>
      <c r="F502" s="9"/>
      <c r="G502" s="9"/>
    </row>
    <row r="503" spans="3:7" x14ac:dyDescent="0.25">
      <c r="C503" s="9"/>
      <c r="D503" s="9"/>
      <c r="E503" s="9"/>
      <c r="F503" s="9"/>
      <c r="G503" s="9"/>
    </row>
    <row r="504" spans="3:7" x14ac:dyDescent="0.25">
      <c r="C504" s="9"/>
      <c r="D504" s="9"/>
      <c r="E504" s="9"/>
      <c r="F504" s="9"/>
      <c r="G504" s="9"/>
    </row>
    <row r="505" spans="3:7" x14ac:dyDescent="0.25">
      <c r="C505" s="9"/>
      <c r="D505" s="9"/>
      <c r="E505" s="9"/>
      <c r="F505" s="9"/>
      <c r="G505" s="9"/>
    </row>
    <row r="506" spans="3:7" x14ac:dyDescent="0.25">
      <c r="C506" s="9"/>
      <c r="D506" s="9"/>
      <c r="E506" s="9"/>
      <c r="F506" s="9"/>
      <c r="G506" s="9"/>
    </row>
    <row r="507" spans="3:7" x14ac:dyDescent="0.25">
      <c r="C507" s="9"/>
      <c r="D507" s="9"/>
      <c r="E507" s="9"/>
      <c r="F507" s="9"/>
      <c r="G507" s="9"/>
    </row>
    <row r="508" spans="3:7" x14ac:dyDescent="0.25">
      <c r="C508" s="9"/>
      <c r="D508" s="9"/>
      <c r="E508" s="9"/>
      <c r="F508" s="9"/>
      <c r="G508" s="9"/>
    </row>
    <row r="509" spans="3:7" x14ac:dyDescent="0.25">
      <c r="C509" s="9"/>
      <c r="D509" s="9"/>
      <c r="E509" s="9"/>
      <c r="F509" s="9"/>
      <c r="G509" s="9"/>
    </row>
    <row r="510" spans="3:7" x14ac:dyDescent="0.25">
      <c r="C510" s="9"/>
      <c r="D510" s="9"/>
      <c r="E510" s="9"/>
      <c r="F510" s="9"/>
      <c r="G510" s="9"/>
    </row>
    <row r="511" spans="3:7" x14ac:dyDescent="0.25">
      <c r="C511" s="9"/>
      <c r="D511" s="9"/>
      <c r="E511" s="9"/>
      <c r="F511" s="9"/>
      <c r="G511" s="9"/>
    </row>
    <row r="512" spans="3:7" x14ac:dyDescent="0.25">
      <c r="C512" s="9"/>
      <c r="D512" s="9"/>
      <c r="E512" s="9"/>
      <c r="F512" s="9"/>
      <c r="G512" s="9"/>
    </row>
    <row r="513" spans="3:7" x14ac:dyDescent="0.25">
      <c r="C513" s="9"/>
      <c r="D513" s="9"/>
      <c r="E513" s="9"/>
      <c r="F513" s="9"/>
      <c r="G513" s="9"/>
    </row>
    <row r="514" spans="3:7" x14ac:dyDescent="0.25">
      <c r="C514" s="9"/>
      <c r="D514" s="9"/>
      <c r="E514" s="9"/>
      <c r="F514" s="9"/>
      <c r="G514" s="9"/>
    </row>
    <row r="515" spans="3:7" x14ac:dyDescent="0.25">
      <c r="C515" s="9"/>
      <c r="D515" s="9"/>
      <c r="E515" s="9"/>
      <c r="F515" s="9"/>
      <c r="G515" s="9"/>
    </row>
    <row r="516" spans="3:7" x14ac:dyDescent="0.25">
      <c r="C516" s="9"/>
      <c r="D516" s="9"/>
      <c r="E516" s="9"/>
      <c r="F516" s="9"/>
      <c r="G516" s="9"/>
    </row>
    <row r="517" spans="3:7" x14ac:dyDescent="0.25">
      <c r="C517" s="9"/>
      <c r="D517" s="9"/>
      <c r="E517" s="9"/>
      <c r="F517" s="9"/>
      <c r="G517" s="9"/>
    </row>
    <row r="518" spans="3:7" x14ac:dyDescent="0.25">
      <c r="C518" s="9"/>
      <c r="D518" s="9"/>
      <c r="E518" s="9"/>
      <c r="F518" s="9"/>
      <c r="G518" s="9"/>
    </row>
    <row r="519" spans="3:7" x14ac:dyDescent="0.25">
      <c r="C519" s="9"/>
      <c r="D519" s="9"/>
      <c r="E519" s="9"/>
      <c r="F519" s="9"/>
      <c r="G519" s="9"/>
    </row>
    <row r="520" spans="3:7" x14ac:dyDescent="0.25">
      <c r="C520" s="9"/>
      <c r="D520" s="9"/>
      <c r="E520" s="9"/>
      <c r="F520" s="9"/>
      <c r="G520" s="9"/>
    </row>
    <row r="521" spans="3:7" x14ac:dyDescent="0.25">
      <c r="C521" s="9"/>
      <c r="D521" s="9"/>
      <c r="E521" s="9"/>
      <c r="F521" s="9"/>
      <c r="G521" s="9"/>
    </row>
    <row r="522" spans="3:7" x14ac:dyDescent="0.25">
      <c r="C522" s="9"/>
      <c r="D522" s="9"/>
      <c r="E522" s="9"/>
      <c r="F522" s="9"/>
      <c r="G522" s="9"/>
    </row>
    <row r="523" spans="3:7" x14ac:dyDescent="0.25">
      <c r="C523" s="9"/>
      <c r="D523" s="9"/>
      <c r="E523" s="9"/>
      <c r="F523" s="9"/>
      <c r="G523" s="9"/>
    </row>
    <row r="524" spans="3:7" x14ac:dyDescent="0.25">
      <c r="C524" s="9"/>
      <c r="D524" s="9"/>
      <c r="E524" s="9"/>
      <c r="F524" s="9"/>
      <c r="G524" s="9"/>
    </row>
    <row r="525" spans="3:7" x14ac:dyDescent="0.25">
      <c r="C525" s="9"/>
      <c r="D525" s="9"/>
      <c r="E525" s="9"/>
      <c r="F525" s="9"/>
      <c r="G525" s="9"/>
    </row>
    <row r="526" spans="3:7" x14ac:dyDescent="0.25">
      <c r="C526" s="9"/>
      <c r="D526" s="9"/>
      <c r="E526" s="9"/>
      <c r="F526" s="9"/>
      <c r="G526" s="9"/>
    </row>
    <row r="527" spans="3:7" x14ac:dyDescent="0.25">
      <c r="C527" s="9"/>
      <c r="D527" s="9"/>
      <c r="E527" s="9"/>
      <c r="F527" s="9"/>
      <c r="G527" s="9"/>
    </row>
    <row r="528" spans="3:7" x14ac:dyDescent="0.25">
      <c r="C528" s="9"/>
      <c r="D528" s="9"/>
      <c r="E528" s="9"/>
      <c r="F528" s="9"/>
      <c r="G528" s="9"/>
    </row>
    <row r="529" spans="3:7" x14ac:dyDescent="0.25">
      <c r="C529" s="9"/>
      <c r="D529" s="9"/>
      <c r="E529" s="9"/>
      <c r="F529" s="9"/>
      <c r="G529" s="9"/>
    </row>
    <row r="530" spans="3:7" x14ac:dyDescent="0.25">
      <c r="C530" s="9"/>
      <c r="D530" s="9"/>
      <c r="E530" s="9"/>
      <c r="F530" s="9"/>
      <c r="G530" s="9"/>
    </row>
    <row r="531" spans="3:7" x14ac:dyDescent="0.25">
      <c r="C531" s="9"/>
      <c r="D531" s="9"/>
      <c r="E531" s="9"/>
      <c r="F531" s="9"/>
      <c r="G531" s="9"/>
    </row>
    <row r="532" spans="3:7" x14ac:dyDescent="0.25">
      <c r="C532" s="9"/>
      <c r="D532" s="9"/>
      <c r="E532" s="9"/>
      <c r="F532" s="9"/>
      <c r="G532" s="9"/>
    </row>
    <row r="533" spans="3:7" x14ac:dyDescent="0.25">
      <c r="C533" s="9"/>
      <c r="D533" s="9"/>
      <c r="E533" s="9"/>
      <c r="F533" s="9"/>
      <c r="G533" s="9"/>
    </row>
    <row r="534" spans="3:7" x14ac:dyDescent="0.25">
      <c r="C534" s="9"/>
      <c r="D534" s="9"/>
      <c r="E534" s="9"/>
      <c r="F534" s="9"/>
      <c r="G534" s="9"/>
    </row>
    <row r="535" spans="3:7" x14ac:dyDescent="0.25">
      <c r="C535" s="9"/>
      <c r="D535" s="9"/>
      <c r="E535" s="9"/>
      <c r="F535" s="9"/>
      <c r="G535" s="9"/>
    </row>
    <row r="536" spans="3:7" x14ac:dyDescent="0.25">
      <c r="C536" s="9"/>
      <c r="D536" s="9"/>
      <c r="E536" s="9"/>
      <c r="F536" s="9"/>
      <c r="G536" s="9"/>
    </row>
    <row r="537" spans="3:7" x14ac:dyDescent="0.25">
      <c r="C537" s="9"/>
      <c r="D537" s="9"/>
      <c r="E537" s="9"/>
      <c r="F537" s="9"/>
      <c r="G537" s="9"/>
    </row>
    <row r="538" spans="3:7" x14ac:dyDescent="0.25">
      <c r="C538" s="9"/>
      <c r="D538" s="9"/>
      <c r="E538" s="9"/>
      <c r="F538" s="9"/>
      <c r="G538" s="9"/>
    </row>
    <row r="539" spans="3:7" x14ac:dyDescent="0.25">
      <c r="C539" s="9"/>
      <c r="D539" s="9"/>
      <c r="E539" s="9"/>
      <c r="F539" s="9"/>
      <c r="G539" s="9"/>
    </row>
    <row r="540" spans="3:7" x14ac:dyDescent="0.25">
      <c r="C540" s="9"/>
      <c r="D540" s="9"/>
      <c r="E540" s="9"/>
      <c r="F540" s="9"/>
      <c r="G540" s="9"/>
    </row>
    <row r="541" spans="3:7" x14ac:dyDescent="0.25">
      <c r="C541" s="9"/>
      <c r="D541" s="9"/>
      <c r="E541" s="9"/>
      <c r="F541" s="9"/>
      <c r="G541" s="9"/>
    </row>
    <row r="542" spans="3:7" x14ac:dyDescent="0.25">
      <c r="C542" s="9"/>
      <c r="D542" s="9"/>
      <c r="E542" s="9"/>
      <c r="F542" s="9"/>
      <c r="G542" s="9"/>
    </row>
    <row r="543" spans="3:7" x14ac:dyDescent="0.25">
      <c r="C543" s="9"/>
      <c r="D543" s="9"/>
      <c r="E543" s="9"/>
      <c r="F543" s="9"/>
      <c r="G543" s="9"/>
    </row>
    <row r="544" spans="3:7" x14ac:dyDescent="0.25">
      <c r="C544" s="9"/>
      <c r="D544" s="9"/>
      <c r="E544" s="9"/>
      <c r="F544" s="9"/>
      <c r="G544" s="9"/>
    </row>
    <row r="545" spans="3:7" x14ac:dyDescent="0.25">
      <c r="C545" s="9"/>
      <c r="D545" s="9"/>
      <c r="E545" s="9"/>
      <c r="F545" s="9"/>
      <c r="G545" s="9"/>
    </row>
    <row r="546" spans="3:7" x14ac:dyDescent="0.25">
      <c r="C546" s="9"/>
      <c r="D546" s="9"/>
      <c r="E546" s="9"/>
      <c r="F546" s="9"/>
      <c r="G546" s="9"/>
    </row>
    <row r="547" spans="3:7" x14ac:dyDescent="0.25">
      <c r="C547" s="9"/>
      <c r="D547" s="9"/>
      <c r="E547" s="9"/>
      <c r="F547" s="9"/>
      <c r="G547" s="9"/>
    </row>
    <row r="548" spans="3:7" x14ac:dyDescent="0.25">
      <c r="C548" s="9"/>
      <c r="D548" s="9"/>
      <c r="E548" s="9"/>
      <c r="F548" s="9"/>
      <c r="G548" s="9"/>
    </row>
    <row r="549" spans="3:7" x14ac:dyDescent="0.25">
      <c r="C549" s="9"/>
      <c r="D549" s="9"/>
      <c r="E549" s="9"/>
      <c r="F549" s="9"/>
      <c r="G549" s="9"/>
    </row>
    <row r="550" spans="3:7" x14ac:dyDescent="0.25">
      <c r="C550" s="9"/>
      <c r="D550" s="9"/>
      <c r="E550" s="9"/>
      <c r="F550" s="9"/>
      <c r="G550" s="9"/>
    </row>
    <row r="551" spans="3:7" x14ac:dyDescent="0.25">
      <c r="C551" s="9"/>
      <c r="D551" s="9"/>
      <c r="E551" s="9"/>
      <c r="F551" s="9"/>
      <c r="G551" s="9"/>
    </row>
    <row r="552" spans="3:7" x14ac:dyDescent="0.25">
      <c r="C552" s="9"/>
      <c r="D552" s="9"/>
      <c r="E552" s="9"/>
      <c r="F552" s="9"/>
      <c r="G552" s="9"/>
    </row>
    <row r="553" spans="3:7" x14ac:dyDescent="0.25">
      <c r="C553" s="9"/>
      <c r="D553" s="9"/>
      <c r="E553" s="9"/>
      <c r="F553" s="9"/>
      <c r="G553" s="9"/>
    </row>
    <row r="554" spans="3:7" x14ac:dyDescent="0.25">
      <c r="C554" s="9"/>
      <c r="D554" s="9"/>
      <c r="E554" s="9"/>
      <c r="F554" s="9"/>
      <c r="G554" s="9"/>
    </row>
    <row r="555" spans="3:7" x14ac:dyDescent="0.25">
      <c r="C555" s="9"/>
      <c r="D555" s="9"/>
      <c r="E555" s="9"/>
      <c r="F555" s="9"/>
      <c r="G555" s="9"/>
    </row>
    <row r="556" spans="3:7" x14ac:dyDescent="0.25">
      <c r="C556" s="9"/>
      <c r="D556" s="9"/>
      <c r="E556" s="9"/>
      <c r="F556" s="9"/>
      <c r="G556" s="9"/>
    </row>
    <row r="557" spans="3:7" x14ac:dyDescent="0.25">
      <c r="C557" s="9"/>
      <c r="D557" s="9"/>
      <c r="E557" s="9"/>
      <c r="F557" s="9"/>
      <c r="G557" s="9"/>
    </row>
    <row r="558" spans="3:7" x14ac:dyDescent="0.25">
      <c r="C558" s="9"/>
      <c r="D558" s="9"/>
      <c r="E558" s="9"/>
      <c r="F558" s="9"/>
      <c r="G558" s="9"/>
    </row>
    <row r="559" spans="3:7" x14ac:dyDescent="0.25">
      <c r="C559" s="9"/>
      <c r="D559" s="9"/>
      <c r="E559" s="9"/>
      <c r="F559" s="9"/>
      <c r="G559" s="9"/>
    </row>
    <row r="560" spans="3:7" x14ac:dyDescent="0.25">
      <c r="C560" s="9"/>
      <c r="D560" s="9"/>
      <c r="E560" s="9"/>
      <c r="F560" s="9"/>
      <c r="G560" s="9"/>
    </row>
    <row r="561" spans="3:7" x14ac:dyDescent="0.25">
      <c r="C561" s="9"/>
      <c r="D561" s="9"/>
      <c r="E561" s="9"/>
      <c r="F561" s="9"/>
      <c r="G561" s="9"/>
    </row>
    <row r="562" spans="3:7" x14ac:dyDescent="0.25">
      <c r="C562" s="9"/>
      <c r="D562" s="9"/>
      <c r="E562" s="9"/>
      <c r="F562" s="9"/>
      <c r="G562" s="9"/>
    </row>
    <row r="563" spans="3:7" x14ac:dyDescent="0.25">
      <c r="C563" s="9"/>
      <c r="D563" s="9"/>
      <c r="E563" s="9"/>
      <c r="F563" s="9"/>
      <c r="G563" s="9"/>
    </row>
    <row r="564" spans="3:7" x14ac:dyDescent="0.25">
      <c r="C564" s="9"/>
      <c r="D564" s="9"/>
      <c r="E564" s="9"/>
      <c r="F564" s="9"/>
      <c r="G564" s="9"/>
    </row>
    <row r="565" spans="3:7" x14ac:dyDescent="0.25">
      <c r="C565" s="9"/>
      <c r="D565" s="9"/>
      <c r="E565" s="9"/>
      <c r="F565" s="9"/>
      <c r="G565" s="9"/>
    </row>
    <row r="566" spans="3:7" x14ac:dyDescent="0.25">
      <c r="C566" s="9"/>
      <c r="D566" s="9"/>
      <c r="E566" s="9"/>
      <c r="F566" s="9"/>
      <c r="G566" s="9"/>
    </row>
    <row r="567" spans="3:7" x14ac:dyDescent="0.25">
      <c r="C567" s="9"/>
      <c r="D567" s="9"/>
      <c r="E567" s="9"/>
      <c r="F567" s="9"/>
      <c r="G567" s="9"/>
    </row>
    <row r="568" spans="3:7" x14ac:dyDescent="0.25">
      <c r="C568" s="9"/>
      <c r="D568" s="9"/>
      <c r="E568" s="9"/>
      <c r="F568" s="9"/>
      <c r="G568" s="9"/>
    </row>
    <row r="569" spans="3:7" x14ac:dyDescent="0.25">
      <c r="C569" s="9"/>
      <c r="D569" s="9"/>
      <c r="E569" s="9"/>
      <c r="F569" s="9"/>
      <c r="G569" s="9"/>
    </row>
    <row r="570" spans="3:7" x14ac:dyDescent="0.25">
      <c r="C570" s="9"/>
      <c r="D570" s="9"/>
      <c r="E570" s="9"/>
      <c r="F570" s="9"/>
      <c r="G570" s="9"/>
    </row>
    <row r="571" spans="3:7" x14ac:dyDescent="0.25">
      <c r="C571" s="9"/>
      <c r="D571" s="9"/>
      <c r="E571" s="9"/>
      <c r="F571" s="9"/>
      <c r="G571" s="9"/>
    </row>
    <row r="572" spans="3:7" x14ac:dyDescent="0.25">
      <c r="C572" s="9"/>
      <c r="D572" s="9"/>
      <c r="E572" s="9"/>
      <c r="F572" s="9"/>
      <c r="G572" s="9"/>
    </row>
    <row r="573" spans="3:7" x14ac:dyDescent="0.25">
      <c r="C573" s="9"/>
      <c r="D573" s="9"/>
      <c r="E573" s="9"/>
      <c r="F573" s="9"/>
      <c r="G573" s="9"/>
    </row>
    <row r="574" spans="3:7" x14ac:dyDescent="0.25">
      <c r="C574" s="9"/>
      <c r="D574" s="9"/>
      <c r="E574" s="9"/>
      <c r="F574" s="9"/>
      <c r="G574" s="9"/>
    </row>
    <row r="575" spans="3:7" x14ac:dyDescent="0.25">
      <c r="C575" s="9"/>
      <c r="D575" s="9"/>
      <c r="E575" s="9"/>
      <c r="F575" s="9"/>
      <c r="G575" s="9"/>
    </row>
    <row r="576" spans="3:7" x14ac:dyDescent="0.25">
      <c r="C576" s="9"/>
      <c r="D576" s="9"/>
      <c r="E576" s="9"/>
      <c r="F576" s="9"/>
      <c r="G576" s="9"/>
    </row>
    <row r="577" spans="3:7" x14ac:dyDescent="0.25">
      <c r="C577" s="9"/>
      <c r="D577" s="9"/>
      <c r="E577" s="9"/>
      <c r="F577" s="9"/>
      <c r="G577" s="9"/>
    </row>
    <row r="578" spans="3:7" x14ac:dyDescent="0.25">
      <c r="C578" s="9"/>
      <c r="D578" s="9"/>
      <c r="E578" s="9"/>
      <c r="F578" s="9"/>
      <c r="G578" s="9"/>
    </row>
    <row r="579" spans="3:7" x14ac:dyDescent="0.25">
      <c r="C579" s="9"/>
      <c r="D579" s="9"/>
      <c r="E579" s="9"/>
      <c r="F579" s="9"/>
      <c r="G579" s="9"/>
    </row>
    <row r="580" spans="3:7" x14ac:dyDescent="0.25">
      <c r="C580" s="9"/>
      <c r="D580" s="9"/>
      <c r="E580" s="9"/>
      <c r="F580" s="9"/>
      <c r="G580" s="9"/>
    </row>
    <row r="581" spans="3:7" x14ac:dyDescent="0.25">
      <c r="C581" s="9"/>
      <c r="D581" s="9"/>
      <c r="E581" s="9"/>
      <c r="F581" s="9"/>
      <c r="G581" s="9"/>
    </row>
    <row r="582" spans="3:7" x14ac:dyDescent="0.25">
      <c r="C582" s="9"/>
      <c r="D582" s="9"/>
      <c r="E582" s="9"/>
      <c r="F582" s="9"/>
      <c r="G582" s="9"/>
    </row>
    <row r="583" spans="3:7" x14ac:dyDescent="0.25">
      <c r="C583" s="9"/>
      <c r="D583" s="9"/>
      <c r="E583" s="9"/>
      <c r="F583" s="9"/>
      <c r="G583" s="9"/>
    </row>
    <row r="584" spans="3:7" x14ac:dyDescent="0.25">
      <c r="C584" s="9"/>
      <c r="D584" s="9"/>
      <c r="E584" s="9"/>
      <c r="F584" s="9"/>
      <c r="G584" s="9"/>
    </row>
    <row r="585" spans="3:7" x14ac:dyDescent="0.25">
      <c r="C585" s="9"/>
      <c r="D585" s="9"/>
      <c r="E585" s="9"/>
      <c r="F585" s="9"/>
      <c r="G585" s="9"/>
    </row>
    <row r="586" spans="3:7" x14ac:dyDescent="0.25">
      <c r="C586" s="9"/>
      <c r="D586" s="9"/>
      <c r="E586" s="9"/>
      <c r="F586" s="9"/>
      <c r="G586" s="9"/>
    </row>
    <row r="587" spans="3:7" x14ac:dyDescent="0.25">
      <c r="C587" s="9"/>
      <c r="D587" s="9"/>
      <c r="E587" s="9"/>
      <c r="F587" s="9"/>
      <c r="G587" s="9"/>
    </row>
    <row r="588" spans="3:7" x14ac:dyDescent="0.25">
      <c r="C588" s="9"/>
      <c r="D588" s="9"/>
      <c r="E588" s="9"/>
      <c r="F588" s="9"/>
      <c r="G588" s="9"/>
    </row>
    <row r="589" spans="3:7" x14ac:dyDescent="0.25">
      <c r="C589" s="9"/>
      <c r="D589" s="9"/>
      <c r="E589" s="9"/>
      <c r="F589" s="9"/>
      <c r="G589" s="9"/>
    </row>
    <row r="590" spans="3:7" x14ac:dyDescent="0.25">
      <c r="C590" s="9"/>
      <c r="D590" s="9"/>
      <c r="E590" s="9"/>
      <c r="F590" s="9"/>
      <c r="G590" s="9"/>
    </row>
    <row r="591" spans="3:7" x14ac:dyDescent="0.25">
      <c r="C591" s="9"/>
      <c r="D591" s="9"/>
      <c r="E591" s="9"/>
      <c r="F591" s="9"/>
      <c r="G591" s="9"/>
    </row>
    <row r="592" spans="3:7" x14ac:dyDescent="0.25">
      <c r="C592" s="9"/>
      <c r="D592" s="9"/>
      <c r="E592" s="9"/>
      <c r="F592" s="9"/>
      <c r="G592" s="9"/>
    </row>
    <row r="593" spans="3:7" x14ac:dyDescent="0.25">
      <c r="C593" s="9"/>
      <c r="D593" s="9"/>
      <c r="E593" s="9"/>
      <c r="F593" s="9"/>
      <c r="G593" s="9"/>
    </row>
    <row r="594" spans="3:7" x14ac:dyDescent="0.25">
      <c r="C594" s="9"/>
      <c r="D594" s="9"/>
      <c r="E594" s="9"/>
      <c r="F594" s="9"/>
      <c r="G594" s="9"/>
    </row>
    <row r="595" spans="3:7" x14ac:dyDescent="0.25">
      <c r="C595" s="9"/>
      <c r="D595" s="9"/>
      <c r="E595" s="9"/>
      <c r="F595" s="9"/>
      <c r="G595" s="9"/>
    </row>
    <row r="596" spans="3:7" x14ac:dyDescent="0.25">
      <c r="C596" s="9"/>
      <c r="D596" s="9"/>
      <c r="E596" s="9"/>
      <c r="F596" s="9"/>
      <c r="G596" s="9"/>
    </row>
    <row r="597" spans="3:7" x14ac:dyDescent="0.25">
      <c r="C597" s="9"/>
      <c r="D597" s="9"/>
      <c r="E597" s="9"/>
      <c r="F597" s="9"/>
      <c r="G597" s="9"/>
    </row>
    <row r="598" spans="3:7" x14ac:dyDescent="0.25">
      <c r="C598" s="9"/>
      <c r="D598" s="9"/>
      <c r="E598" s="9"/>
      <c r="F598" s="9"/>
      <c r="G598" s="9"/>
    </row>
    <row r="599" spans="3:7" x14ac:dyDescent="0.25">
      <c r="C599" s="9"/>
      <c r="D599" s="9"/>
      <c r="E599" s="9"/>
      <c r="F599" s="9"/>
      <c r="G599" s="9"/>
    </row>
    <row r="600" spans="3:7" x14ac:dyDescent="0.25">
      <c r="C600" s="9"/>
      <c r="D600" s="9"/>
      <c r="E600" s="9"/>
      <c r="F600" s="9"/>
      <c r="G600" s="9"/>
    </row>
    <row r="601" spans="3:7" x14ac:dyDescent="0.25">
      <c r="C601" s="9"/>
      <c r="D601" s="9"/>
      <c r="E601" s="9"/>
      <c r="F601" s="9"/>
      <c r="G601" s="9"/>
    </row>
    <row r="602" spans="3:7" x14ac:dyDescent="0.25">
      <c r="C602" s="9"/>
      <c r="D602" s="9"/>
      <c r="E602" s="9"/>
      <c r="F602" s="9"/>
      <c r="G602" s="9"/>
    </row>
    <row r="603" spans="3:7" x14ac:dyDescent="0.25">
      <c r="C603" s="9"/>
      <c r="D603" s="9"/>
      <c r="E603" s="9"/>
      <c r="F603" s="9"/>
      <c r="G603" s="9"/>
    </row>
    <row r="604" spans="3:7" x14ac:dyDescent="0.25">
      <c r="C604" s="9"/>
      <c r="D604" s="9"/>
      <c r="E604" s="9"/>
      <c r="F604" s="9"/>
      <c r="G604" s="9"/>
    </row>
    <row r="605" spans="3:7" x14ac:dyDescent="0.25">
      <c r="C605" s="9"/>
      <c r="D605" s="9"/>
      <c r="E605" s="9"/>
      <c r="F605" s="9"/>
      <c r="G605" s="9"/>
    </row>
    <row r="606" spans="3:7" x14ac:dyDescent="0.25">
      <c r="C606" s="9"/>
      <c r="D606" s="9"/>
      <c r="E606" s="9"/>
      <c r="F606" s="9"/>
      <c r="G606" s="9"/>
    </row>
    <row r="607" spans="3:7" x14ac:dyDescent="0.25">
      <c r="C607" s="9"/>
      <c r="D607" s="9"/>
      <c r="E607" s="9"/>
      <c r="F607" s="9"/>
      <c r="G607" s="9"/>
    </row>
    <row r="608" spans="3:7" x14ac:dyDescent="0.25">
      <c r="C608" s="9"/>
      <c r="D608" s="9"/>
      <c r="E608" s="9"/>
      <c r="F608" s="9"/>
      <c r="G608" s="9"/>
    </row>
    <row r="609" spans="3:7" x14ac:dyDescent="0.25">
      <c r="C609" s="9"/>
      <c r="D609" s="9"/>
      <c r="E609" s="9"/>
      <c r="F609" s="9"/>
      <c r="G609" s="9"/>
    </row>
    <row r="610" spans="3:7" x14ac:dyDescent="0.25">
      <c r="C610" s="9"/>
      <c r="D610" s="9"/>
      <c r="E610" s="9"/>
      <c r="F610" s="9"/>
      <c r="G610" s="9"/>
    </row>
    <row r="611" spans="3:7" x14ac:dyDescent="0.25">
      <c r="C611" s="9"/>
      <c r="D611" s="9"/>
      <c r="E611" s="9"/>
      <c r="F611" s="9"/>
      <c r="G611" s="9"/>
    </row>
    <row r="612" spans="3:7" x14ac:dyDescent="0.25">
      <c r="C612" s="9"/>
      <c r="D612" s="9"/>
      <c r="E612" s="9"/>
      <c r="F612" s="9"/>
      <c r="G612" s="9"/>
    </row>
    <row r="613" spans="3:7" x14ac:dyDescent="0.25">
      <c r="C613" s="9"/>
      <c r="D613" s="9"/>
      <c r="E613" s="9"/>
      <c r="F613" s="9"/>
      <c r="G613" s="9"/>
    </row>
    <row r="614" spans="3:7" x14ac:dyDescent="0.25">
      <c r="C614" s="9"/>
      <c r="D614" s="9"/>
      <c r="E614" s="9"/>
      <c r="F614" s="9"/>
      <c r="G614" s="9"/>
    </row>
    <row r="615" spans="3:7" x14ac:dyDescent="0.25">
      <c r="C615" s="9"/>
      <c r="D615" s="9"/>
      <c r="E615" s="9"/>
      <c r="F615" s="9"/>
      <c r="G615" s="9"/>
    </row>
    <row r="616" spans="3:7" x14ac:dyDescent="0.25">
      <c r="C616" s="9"/>
      <c r="D616" s="9"/>
      <c r="E616" s="9"/>
      <c r="F616" s="9"/>
      <c r="G616" s="9"/>
    </row>
    <row r="617" spans="3:7" x14ac:dyDescent="0.25">
      <c r="C617" s="9"/>
      <c r="D617" s="9"/>
      <c r="E617" s="9"/>
      <c r="F617" s="9"/>
      <c r="G617" s="9"/>
    </row>
    <row r="618" spans="3:7" x14ac:dyDescent="0.25">
      <c r="C618" s="9"/>
      <c r="D618" s="9"/>
      <c r="E618" s="9"/>
      <c r="F618" s="9"/>
      <c r="G618" s="9"/>
    </row>
    <row r="619" spans="3:7" x14ac:dyDescent="0.25">
      <c r="C619" s="9"/>
      <c r="D619" s="9"/>
      <c r="E619" s="9"/>
      <c r="F619" s="9"/>
      <c r="G619" s="9"/>
    </row>
    <row r="620" spans="3:7" x14ac:dyDescent="0.25">
      <c r="C620" s="9"/>
      <c r="D620" s="9"/>
      <c r="E620" s="9"/>
      <c r="F620" s="9"/>
      <c r="G620" s="9"/>
    </row>
    <row r="621" spans="3:7" x14ac:dyDescent="0.25">
      <c r="C621" s="9"/>
      <c r="D621" s="9"/>
      <c r="E621" s="9"/>
      <c r="F621" s="9"/>
      <c r="G621" s="9"/>
    </row>
    <row r="622" spans="3:7" x14ac:dyDescent="0.25">
      <c r="C622" s="9"/>
      <c r="D622" s="9"/>
      <c r="E622" s="9"/>
      <c r="F622" s="9"/>
      <c r="G622" s="9"/>
    </row>
    <row r="623" spans="3:7" x14ac:dyDescent="0.25">
      <c r="C623" s="9"/>
      <c r="D623" s="9"/>
      <c r="E623" s="9"/>
      <c r="F623" s="9"/>
      <c r="G623" s="9"/>
    </row>
    <row r="624" spans="3:7" x14ac:dyDescent="0.25">
      <c r="C624" s="9"/>
      <c r="D624" s="9"/>
      <c r="E624" s="9"/>
      <c r="F624" s="9"/>
      <c r="G624" s="9"/>
    </row>
    <row r="625" spans="3:7" x14ac:dyDescent="0.25">
      <c r="C625" s="9"/>
      <c r="D625" s="9"/>
      <c r="E625" s="9"/>
      <c r="F625" s="9"/>
      <c r="G625" s="9"/>
    </row>
    <row r="626" spans="3:7" x14ac:dyDescent="0.25">
      <c r="C626" s="9"/>
      <c r="D626" s="9"/>
      <c r="E626" s="9"/>
      <c r="F626" s="9"/>
      <c r="G626" s="9"/>
    </row>
    <row r="627" spans="3:7" x14ac:dyDescent="0.25">
      <c r="C627" s="9"/>
      <c r="D627" s="9"/>
      <c r="E627" s="9"/>
      <c r="F627" s="9"/>
      <c r="G627" s="9"/>
    </row>
    <row r="628" spans="3:7" x14ac:dyDescent="0.25">
      <c r="C628" s="9"/>
      <c r="D628" s="9"/>
      <c r="E628" s="9"/>
      <c r="F628" s="9"/>
      <c r="G628" s="9"/>
    </row>
    <row r="629" spans="3:7" x14ac:dyDescent="0.25">
      <c r="C629" s="9"/>
      <c r="D629" s="9"/>
      <c r="E629" s="9"/>
      <c r="F629" s="9"/>
      <c r="G629" s="9"/>
    </row>
    <row r="630" spans="3:7" x14ac:dyDescent="0.25">
      <c r="C630" s="9"/>
      <c r="D630" s="9"/>
      <c r="E630" s="9"/>
      <c r="F630" s="9"/>
      <c r="G630" s="9"/>
    </row>
    <row r="631" spans="3:7" x14ac:dyDescent="0.25">
      <c r="C631" s="9"/>
      <c r="D631" s="9"/>
      <c r="E631" s="9"/>
      <c r="F631" s="9"/>
      <c r="G631" s="9"/>
    </row>
    <row r="632" spans="3:7" x14ac:dyDescent="0.25">
      <c r="C632" s="9"/>
      <c r="D632" s="9"/>
      <c r="E632" s="9"/>
      <c r="F632" s="9"/>
      <c r="G632" s="9"/>
    </row>
    <row r="633" spans="3:7" x14ac:dyDescent="0.25">
      <c r="C633" s="9"/>
      <c r="D633" s="9"/>
      <c r="E633" s="9"/>
      <c r="F633" s="9"/>
      <c r="G633" s="9"/>
    </row>
    <row r="634" spans="3:7" x14ac:dyDescent="0.25">
      <c r="C634" s="9"/>
      <c r="D634" s="9"/>
      <c r="E634" s="9"/>
      <c r="F634" s="9"/>
      <c r="G634" s="9"/>
    </row>
    <row r="635" spans="3:7" x14ac:dyDescent="0.25">
      <c r="C635" s="9"/>
      <c r="D635" s="9"/>
      <c r="E635" s="9"/>
      <c r="F635" s="9"/>
      <c r="G635" s="9"/>
    </row>
    <row r="636" spans="3:7" x14ac:dyDescent="0.25">
      <c r="C636" s="9"/>
      <c r="D636" s="9"/>
      <c r="E636" s="9"/>
      <c r="F636" s="9"/>
      <c r="G636" s="9"/>
    </row>
    <row r="637" spans="3:7" x14ac:dyDescent="0.25">
      <c r="C637" s="9"/>
      <c r="D637" s="9"/>
      <c r="E637" s="9"/>
      <c r="F637" s="9"/>
      <c r="G637" s="9"/>
    </row>
    <row r="638" spans="3:7" x14ac:dyDescent="0.25">
      <c r="C638" s="9"/>
      <c r="D638" s="9"/>
      <c r="E638" s="9"/>
      <c r="F638" s="9"/>
      <c r="G638" s="9"/>
    </row>
    <row r="639" spans="3:7" x14ac:dyDescent="0.25">
      <c r="C639" s="9"/>
      <c r="D639" s="9"/>
      <c r="E639" s="9"/>
      <c r="F639" s="9"/>
      <c r="G639" s="9"/>
    </row>
    <row r="640" spans="3:7" x14ac:dyDescent="0.25">
      <c r="C640" s="9"/>
      <c r="D640" s="9"/>
      <c r="E640" s="9"/>
      <c r="F640" s="9"/>
      <c r="G640" s="9"/>
    </row>
    <row r="641" spans="3:7" x14ac:dyDescent="0.25">
      <c r="C641" s="9"/>
      <c r="D641" s="9"/>
      <c r="E641" s="9"/>
      <c r="F641" s="9"/>
      <c r="G641" s="9"/>
    </row>
    <row r="642" spans="3:7" x14ac:dyDescent="0.25">
      <c r="C642" s="9"/>
      <c r="D642" s="9"/>
      <c r="E642" s="9"/>
      <c r="F642" s="9"/>
      <c r="G642" s="9"/>
    </row>
    <row r="643" spans="3:7" x14ac:dyDescent="0.25">
      <c r="C643" s="9"/>
      <c r="D643" s="9"/>
      <c r="E643" s="9"/>
      <c r="F643" s="9"/>
      <c r="G643" s="9"/>
    </row>
    <row r="644" spans="3:7" x14ac:dyDescent="0.25">
      <c r="C644" s="9"/>
      <c r="D644" s="9"/>
      <c r="E644" s="9"/>
      <c r="F644" s="9"/>
      <c r="G644" s="9"/>
    </row>
    <row r="645" spans="3:7" x14ac:dyDescent="0.25">
      <c r="C645" s="9"/>
      <c r="D645" s="9"/>
      <c r="E645" s="9"/>
      <c r="F645" s="9"/>
      <c r="G645" s="9"/>
    </row>
    <row r="646" spans="3:7" x14ac:dyDescent="0.25">
      <c r="C646" s="9"/>
      <c r="D646" s="9"/>
      <c r="E646" s="9"/>
      <c r="F646" s="9"/>
      <c r="G646" s="9"/>
    </row>
    <row r="647" spans="3:7" x14ac:dyDescent="0.25">
      <c r="C647" s="9"/>
      <c r="D647" s="9"/>
      <c r="E647" s="9"/>
      <c r="F647" s="9"/>
      <c r="G647" s="9"/>
    </row>
    <row r="648" spans="3:7" x14ac:dyDescent="0.25">
      <c r="C648" s="9"/>
      <c r="D648" s="9"/>
      <c r="E648" s="9"/>
      <c r="F648" s="9"/>
      <c r="G648" s="9"/>
    </row>
    <row r="649" spans="3:7" x14ac:dyDescent="0.25">
      <c r="C649" s="9"/>
      <c r="D649" s="9"/>
      <c r="E649" s="9"/>
      <c r="F649" s="9"/>
      <c r="G649" s="9"/>
    </row>
    <row r="650" spans="3:7" x14ac:dyDescent="0.25">
      <c r="C650" s="9"/>
      <c r="D650" s="9"/>
      <c r="E650" s="9"/>
      <c r="F650" s="9"/>
      <c r="G650" s="9"/>
    </row>
    <row r="651" spans="3:7" x14ac:dyDescent="0.25">
      <c r="C651" s="9"/>
      <c r="D651" s="9"/>
      <c r="E651" s="9"/>
      <c r="F651" s="9"/>
      <c r="G651" s="9"/>
    </row>
    <row r="652" spans="3:7" x14ac:dyDescent="0.25">
      <c r="C652" s="9"/>
      <c r="D652" s="9"/>
      <c r="E652" s="9"/>
      <c r="F652" s="9"/>
      <c r="G652" s="9"/>
    </row>
    <row r="653" spans="3:7" x14ac:dyDescent="0.25">
      <c r="C653" s="9"/>
      <c r="D653" s="9"/>
      <c r="E653" s="9"/>
      <c r="F653" s="9"/>
      <c r="G653" s="9"/>
    </row>
    <row r="654" spans="3:7" x14ac:dyDescent="0.25">
      <c r="C654" s="9"/>
      <c r="D654" s="9"/>
      <c r="E654" s="9"/>
      <c r="F654" s="9"/>
      <c r="G654" s="9"/>
    </row>
    <row r="655" spans="3:7" x14ac:dyDescent="0.25">
      <c r="C655" s="9"/>
      <c r="D655" s="9"/>
      <c r="E655" s="9"/>
      <c r="F655" s="9"/>
      <c r="G655" s="9"/>
    </row>
    <row r="656" spans="3:7" x14ac:dyDescent="0.25">
      <c r="C656" s="9"/>
      <c r="D656" s="9"/>
      <c r="E656" s="9"/>
      <c r="F656" s="9"/>
      <c r="G656" s="9"/>
    </row>
    <row r="657" spans="3:7" x14ac:dyDescent="0.25">
      <c r="C657" s="9"/>
      <c r="D657" s="9"/>
      <c r="E657" s="9"/>
      <c r="F657" s="9"/>
      <c r="G657" s="9"/>
    </row>
    <row r="658" spans="3:7" x14ac:dyDescent="0.25">
      <c r="C658" s="9"/>
      <c r="D658" s="9"/>
      <c r="E658" s="9"/>
      <c r="F658" s="9"/>
      <c r="G658" s="9"/>
    </row>
    <row r="659" spans="3:7" x14ac:dyDescent="0.25">
      <c r="C659" s="9"/>
      <c r="D659" s="9"/>
      <c r="E659" s="9"/>
      <c r="F659" s="9"/>
      <c r="G659" s="9"/>
    </row>
    <row r="660" spans="3:7" x14ac:dyDescent="0.25">
      <c r="C660" s="9"/>
      <c r="D660" s="9"/>
      <c r="E660" s="9"/>
      <c r="F660" s="9"/>
      <c r="G660" s="9"/>
    </row>
    <row r="661" spans="3:7" x14ac:dyDescent="0.25">
      <c r="C661" s="9"/>
      <c r="D661" s="9"/>
      <c r="E661" s="9"/>
      <c r="F661" s="9"/>
      <c r="G661" s="9"/>
    </row>
    <row r="662" spans="3:7" x14ac:dyDescent="0.25">
      <c r="C662" s="9"/>
      <c r="D662" s="9"/>
      <c r="E662" s="9"/>
      <c r="F662" s="9"/>
      <c r="G662" s="9"/>
    </row>
    <row r="663" spans="3:7" x14ac:dyDescent="0.25">
      <c r="C663" s="9"/>
      <c r="D663" s="9"/>
      <c r="E663" s="9"/>
      <c r="F663" s="9"/>
      <c r="G663" s="9"/>
    </row>
    <row r="664" spans="3:7" x14ac:dyDescent="0.25">
      <c r="C664" s="9"/>
      <c r="D664" s="9"/>
      <c r="E664" s="9"/>
      <c r="F664" s="9"/>
      <c r="G664" s="9"/>
    </row>
    <row r="665" spans="3:7" x14ac:dyDescent="0.25">
      <c r="C665" s="9"/>
      <c r="D665" s="9"/>
      <c r="E665" s="9"/>
      <c r="F665" s="9"/>
      <c r="G665" s="9"/>
    </row>
    <row r="666" spans="3:7" x14ac:dyDescent="0.25">
      <c r="C666" s="9"/>
      <c r="D666" s="9"/>
      <c r="E666" s="9"/>
      <c r="F666" s="9"/>
      <c r="G666" s="9"/>
    </row>
    <row r="667" spans="3:7" x14ac:dyDescent="0.25">
      <c r="C667" s="9"/>
      <c r="D667" s="9"/>
      <c r="E667" s="9"/>
      <c r="F667" s="9"/>
      <c r="G667" s="9"/>
    </row>
    <row r="668" spans="3:7" x14ac:dyDescent="0.25">
      <c r="C668" s="9"/>
      <c r="D668" s="9"/>
      <c r="E668" s="9"/>
      <c r="F668" s="9"/>
      <c r="G668" s="9"/>
    </row>
    <row r="669" spans="3:7" x14ac:dyDescent="0.25">
      <c r="C669" s="9"/>
      <c r="D669" s="9"/>
      <c r="E669" s="9"/>
      <c r="F669" s="9"/>
      <c r="G669" s="9"/>
    </row>
    <row r="670" spans="3:7" x14ac:dyDescent="0.25">
      <c r="C670" s="9"/>
      <c r="D670" s="9"/>
      <c r="E670" s="9"/>
      <c r="F670" s="9"/>
      <c r="G670" s="9"/>
    </row>
    <row r="671" spans="3:7" x14ac:dyDescent="0.25">
      <c r="C671" s="9"/>
      <c r="D671" s="9"/>
      <c r="E671" s="9"/>
      <c r="F671" s="9"/>
      <c r="G671" s="9"/>
    </row>
    <row r="672" spans="3:7" x14ac:dyDescent="0.25">
      <c r="C672" s="9"/>
      <c r="D672" s="9"/>
      <c r="E672" s="9"/>
      <c r="F672" s="9"/>
      <c r="G672" s="9"/>
    </row>
    <row r="673" spans="3:7" x14ac:dyDescent="0.25">
      <c r="C673" s="9"/>
      <c r="D673" s="9"/>
      <c r="E673" s="9"/>
      <c r="F673" s="9"/>
      <c r="G673" s="9"/>
    </row>
    <row r="674" spans="3:7" x14ac:dyDescent="0.25">
      <c r="C674" s="9"/>
      <c r="D674" s="9"/>
      <c r="E674" s="9"/>
      <c r="F674" s="9"/>
      <c r="G674" s="9"/>
    </row>
    <row r="675" spans="3:7" x14ac:dyDescent="0.25">
      <c r="C675" s="9"/>
      <c r="D675" s="9"/>
      <c r="E675" s="9"/>
      <c r="F675" s="9"/>
      <c r="G675" s="9"/>
    </row>
    <row r="676" spans="3:7" x14ac:dyDescent="0.25">
      <c r="C676" s="9"/>
      <c r="D676" s="9"/>
      <c r="E676" s="9"/>
      <c r="F676" s="9"/>
      <c r="G676" s="9"/>
    </row>
    <row r="677" spans="3:7" x14ac:dyDescent="0.25">
      <c r="C677" s="9"/>
      <c r="D677" s="9"/>
      <c r="E677" s="9"/>
      <c r="F677" s="9"/>
      <c r="G677" s="9"/>
    </row>
    <row r="678" spans="3:7" x14ac:dyDescent="0.25">
      <c r="C678" s="9"/>
      <c r="D678" s="9"/>
      <c r="E678" s="9"/>
      <c r="F678" s="9"/>
      <c r="G678" s="9"/>
    </row>
    <row r="679" spans="3:7" x14ac:dyDescent="0.25">
      <c r="C679" s="9"/>
      <c r="D679" s="9"/>
      <c r="E679" s="9"/>
      <c r="F679" s="9"/>
      <c r="G679" s="9"/>
    </row>
    <row r="680" spans="3:7" x14ac:dyDescent="0.25">
      <c r="C680" s="9"/>
      <c r="D680" s="9"/>
      <c r="E680" s="9"/>
      <c r="F680" s="9"/>
      <c r="G680" s="9"/>
    </row>
    <row r="681" spans="3:7" x14ac:dyDescent="0.25">
      <c r="C681" s="9"/>
      <c r="D681" s="9"/>
      <c r="E681" s="9"/>
      <c r="F681" s="9"/>
      <c r="G681" s="9"/>
    </row>
    <row r="682" spans="3:7" x14ac:dyDescent="0.25">
      <c r="C682" s="9"/>
      <c r="D682" s="9"/>
      <c r="E682" s="9"/>
      <c r="F682" s="9"/>
      <c r="G682" s="9"/>
    </row>
    <row r="683" spans="3:7" x14ac:dyDescent="0.25">
      <c r="C683" s="9"/>
      <c r="D683" s="9"/>
      <c r="E683" s="9"/>
      <c r="F683" s="9"/>
      <c r="G683" s="9"/>
    </row>
    <row r="684" spans="3:7" x14ac:dyDescent="0.25">
      <c r="C684" s="9"/>
      <c r="D684" s="9"/>
      <c r="E684" s="9"/>
      <c r="F684" s="9"/>
      <c r="G684" s="9"/>
    </row>
    <row r="685" spans="3:7" x14ac:dyDescent="0.25">
      <c r="C685" s="9"/>
      <c r="D685" s="9"/>
      <c r="E685" s="9"/>
      <c r="F685" s="9"/>
      <c r="G685" s="9"/>
    </row>
    <row r="686" spans="3:7" x14ac:dyDescent="0.25">
      <c r="C686" s="9"/>
      <c r="D686" s="9"/>
      <c r="E686" s="9"/>
      <c r="F686" s="9"/>
      <c r="G686" s="9"/>
    </row>
    <row r="687" spans="3:7" x14ac:dyDescent="0.25">
      <c r="C687" s="9"/>
      <c r="D687" s="9"/>
      <c r="E687" s="9"/>
      <c r="F687" s="9"/>
      <c r="G687" s="9"/>
    </row>
    <row r="688" spans="3:7" x14ac:dyDescent="0.25">
      <c r="C688" s="9"/>
      <c r="D688" s="9"/>
      <c r="E688" s="9"/>
      <c r="F688" s="9"/>
      <c r="G688" s="9"/>
    </row>
    <row r="689" spans="3:7" x14ac:dyDescent="0.25">
      <c r="C689" s="9"/>
      <c r="D689" s="9"/>
      <c r="E689" s="9"/>
      <c r="F689" s="9"/>
      <c r="G689" s="9"/>
    </row>
    <row r="690" spans="3:7" x14ac:dyDescent="0.25">
      <c r="C690" s="9"/>
      <c r="D690" s="9"/>
      <c r="E690" s="9"/>
      <c r="F690" s="9"/>
      <c r="G690" s="9"/>
    </row>
    <row r="691" spans="3:7" x14ac:dyDescent="0.25">
      <c r="C691" s="9"/>
      <c r="D691" s="9"/>
      <c r="E691" s="9"/>
      <c r="F691" s="9"/>
      <c r="G691" s="9"/>
    </row>
    <row r="692" spans="3:7" x14ac:dyDescent="0.25">
      <c r="C692" s="9"/>
      <c r="D692" s="9"/>
      <c r="E692" s="9"/>
      <c r="F692" s="9"/>
      <c r="G692" s="9"/>
    </row>
    <row r="693" spans="3:7" x14ac:dyDescent="0.25">
      <c r="C693" s="9"/>
      <c r="D693" s="9"/>
      <c r="E693" s="9"/>
      <c r="F693" s="9"/>
      <c r="G693" s="9"/>
    </row>
    <row r="694" spans="3:7" x14ac:dyDescent="0.25">
      <c r="C694" s="9"/>
      <c r="D694" s="9"/>
      <c r="E694" s="9"/>
      <c r="F694" s="9"/>
      <c r="G694" s="9"/>
    </row>
    <row r="695" spans="3:7" x14ac:dyDescent="0.25">
      <c r="C695" s="9"/>
      <c r="D695" s="9"/>
      <c r="E695" s="9"/>
      <c r="F695" s="9"/>
      <c r="G695" s="9"/>
    </row>
    <row r="696" spans="3:7" x14ac:dyDescent="0.25">
      <c r="C696" s="9"/>
      <c r="D696" s="9"/>
      <c r="E696" s="9"/>
      <c r="F696" s="9"/>
      <c r="G696" s="9"/>
    </row>
    <row r="697" spans="3:7" x14ac:dyDescent="0.25">
      <c r="C697" s="9"/>
      <c r="D697" s="9"/>
      <c r="E697" s="9"/>
      <c r="F697" s="9"/>
      <c r="G697" s="9"/>
    </row>
    <row r="698" spans="3:7" x14ac:dyDescent="0.25">
      <c r="C698" s="9"/>
      <c r="D698" s="9"/>
      <c r="E698" s="9"/>
      <c r="F698" s="9"/>
      <c r="G698" s="9"/>
    </row>
    <row r="699" spans="3:7" x14ac:dyDescent="0.25">
      <c r="C699" s="9"/>
      <c r="D699" s="9"/>
      <c r="E699" s="9"/>
      <c r="F699" s="9"/>
      <c r="G699" s="9"/>
    </row>
    <row r="700" spans="3:7" x14ac:dyDescent="0.25">
      <c r="C700" s="9"/>
      <c r="D700" s="9"/>
      <c r="E700" s="9"/>
      <c r="F700" s="9"/>
      <c r="G700" s="9"/>
    </row>
    <row r="701" spans="3:7" x14ac:dyDescent="0.25">
      <c r="C701" s="9"/>
      <c r="D701" s="9"/>
      <c r="E701" s="9"/>
      <c r="F701" s="9"/>
      <c r="G701" s="9"/>
    </row>
    <row r="702" spans="3:7" x14ac:dyDescent="0.25">
      <c r="C702" s="9"/>
      <c r="D702" s="9"/>
      <c r="E702" s="9"/>
      <c r="F702" s="9"/>
      <c r="G702" s="9"/>
    </row>
    <row r="703" spans="3:7" x14ac:dyDescent="0.25">
      <c r="C703" s="9"/>
      <c r="D703" s="9"/>
      <c r="E703" s="9"/>
      <c r="F703" s="9"/>
      <c r="G703" s="9"/>
    </row>
    <row r="704" spans="3:7" x14ac:dyDescent="0.25">
      <c r="C704" s="9"/>
      <c r="D704" s="9"/>
      <c r="E704" s="9"/>
      <c r="F704" s="9"/>
      <c r="G704" s="9"/>
    </row>
    <row r="705" spans="3:7" x14ac:dyDescent="0.25">
      <c r="C705" s="9"/>
      <c r="D705" s="9"/>
      <c r="E705" s="9"/>
      <c r="F705" s="9"/>
      <c r="G705" s="9"/>
    </row>
    <row r="706" spans="3:7" x14ac:dyDescent="0.25">
      <c r="C706" s="9"/>
      <c r="D706" s="9"/>
      <c r="E706" s="9"/>
      <c r="F706" s="9"/>
      <c r="G706" s="9"/>
    </row>
    <row r="707" spans="3:7" x14ac:dyDescent="0.25">
      <c r="C707" s="9"/>
      <c r="D707" s="9"/>
      <c r="E707" s="9"/>
      <c r="F707" s="9"/>
      <c r="G707" s="9"/>
    </row>
    <row r="708" spans="3:7" x14ac:dyDescent="0.25">
      <c r="C708" s="9"/>
      <c r="D708" s="9"/>
      <c r="E708" s="9"/>
      <c r="F708" s="9"/>
      <c r="G708" s="9"/>
    </row>
    <row r="709" spans="3:7" x14ac:dyDescent="0.25">
      <c r="C709" s="9"/>
      <c r="D709" s="9"/>
      <c r="E709" s="9"/>
      <c r="F709" s="9"/>
      <c r="G709" s="9"/>
    </row>
    <row r="710" spans="3:7" x14ac:dyDescent="0.25">
      <c r="C710" s="9"/>
      <c r="D710" s="9"/>
      <c r="E710" s="9"/>
      <c r="F710" s="9"/>
      <c r="G710" s="9"/>
    </row>
    <row r="711" spans="3:7" x14ac:dyDescent="0.25">
      <c r="C711" s="9"/>
      <c r="D711" s="9"/>
      <c r="E711" s="9"/>
      <c r="F711" s="9"/>
      <c r="G711" s="9"/>
    </row>
    <row r="712" spans="3:7" x14ac:dyDescent="0.25">
      <c r="C712" s="9"/>
      <c r="D712" s="9"/>
      <c r="E712" s="9"/>
      <c r="F712" s="9"/>
      <c r="G712" s="9"/>
    </row>
    <row r="713" spans="3:7" x14ac:dyDescent="0.25">
      <c r="C713" s="9"/>
      <c r="D713" s="9"/>
      <c r="E713" s="9"/>
      <c r="F713" s="9"/>
      <c r="G713" s="9"/>
    </row>
    <row r="714" spans="3:7" x14ac:dyDescent="0.25">
      <c r="C714" s="9"/>
      <c r="D714" s="9"/>
      <c r="E714" s="9"/>
      <c r="F714" s="9"/>
      <c r="G714" s="9"/>
    </row>
    <row r="715" spans="3:7" x14ac:dyDescent="0.25">
      <c r="C715" s="9"/>
      <c r="D715" s="9"/>
      <c r="E715" s="9"/>
      <c r="F715" s="9"/>
      <c r="G715" s="9"/>
    </row>
    <row r="716" spans="3:7" x14ac:dyDescent="0.25">
      <c r="C716" s="9"/>
      <c r="D716" s="9"/>
      <c r="E716" s="9"/>
      <c r="F716" s="9"/>
      <c r="G716" s="9"/>
    </row>
    <row r="717" spans="3:7" x14ac:dyDescent="0.25">
      <c r="C717" s="9"/>
      <c r="D717" s="9"/>
      <c r="E717" s="9"/>
      <c r="F717" s="9"/>
      <c r="G717" s="9"/>
    </row>
    <row r="718" spans="3:7" x14ac:dyDescent="0.25">
      <c r="C718" s="9"/>
      <c r="D718" s="9"/>
      <c r="E718" s="9"/>
      <c r="F718" s="9"/>
      <c r="G718" s="9"/>
    </row>
    <row r="719" spans="3:7" x14ac:dyDescent="0.25">
      <c r="C719" s="9"/>
      <c r="D719" s="9"/>
      <c r="E719" s="9"/>
      <c r="F719" s="9"/>
      <c r="G719" s="9"/>
    </row>
    <row r="720" spans="3:7" x14ac:dyDescent="0.25">
      <c r="C720" s="9"/>
      <c r="D720" s="9"/>
      <c r="E720" s="9"/>
      <c r="F720" s="9"/>
      <c r="G720" s="9"/>
    </row>
    <row r="721" spans="3:7" x14ac:dyDescent="0.25">
      <c r="C721" s="9"/>
      <c r="D721" s="9"/>
      <c r="E721" s="9"/>
      <c r="F721" s="9"/>
      <c r="G721" s="9"/>
    </row>
    <row r="722" spans="3:7" x14ac:dyDescent="0.25">
      <c r="C722" s="9"/>
      <c r="D722" s="9"/>
      <c r="E722" s="9"/>
      <c r="F722" s="9"/>
      <c r="G722" s="9"/>
    </row>
    <row r="723" spans="3:7" x14ac:dyDescent="0.25">
      <c r="C723" s="9"/>
      <c r="D723" s="9"/>
      <c r="E723" s="9"/>
      <c r="F723" s="9"/>
      <c r="G723" s="9"/>
    </row>
    <row r="724" spans="3:7" x14ac:dyDescent="0.25">
      <c r="C724" s="9"/>
      <c r="D724" s="9"/>
      <c r="E724" s="9"/>
      <c r="F724" s="9"/>
      <c r="G724" s="9"/>
    </row>
    <row r="725" spans="3:7" x14ac:dyDescent="0.25">
      <c r="C725" s="9"/>
      <c r="D725" s="9"/>
      <c r="E725" s="9"/>
      <c r="F725" s="9"/>
      <c r="G725" s="9"/>
    </row>
    <row r="726" spans="3:7" x14ac:dyDescent="0.25">
      <c r="C726" s="9"/>
      <c r="D726" s="9"/>
      <c r="E726" s="9"/>
      <c r="F726" s="9"/>
      <c r="G726" s="9"/>
    </row>
    <row r="727" spans="3:7" x14ac:dyDescent="0.25">
      <c r="C727" s="9"/>
      <c r="D727" s="9"/>
      <c r="E727" s="9"/>
      <c r="F727" s="9"/>
      <c r="G727" s="9"/>
    </row>
    <row r="728" spans="3:7" x14ac:dyDescent="0.25">
      <c r="C728" s="9"/>
      <c r="D728" s="9"/>
      <c r="E728" s="9"/>
      <c r="F728" s="9"/>
      <c r="G728" s="9"/>
    </row>
    <row r="729" spans="3:7" x14ac:dyDescent="0.25">
      <c r="C729" s="9"/>
      <c r="D729" s="9"/>
      <c r="E729" s="9"/>
      <c r="F729" s="9"/>
      <c r="G729" s="9"/>
    </row>
    <row r="730" spans="3:7" x14ac:dyDescent="0.25">
      <c r="C730" s="9"/>
      <c r="D730" s="9"/>
      <c r="E730" s="9"/>
      <c r="F730" s="9"/>
      <c r="G730" s="9"/>
    </row>
    <row r="731" spans="3:7" x14ac:dyDescent="0.25">
      <c r="C731" s="9"/>
      <c r="D731" s="9"/>
      <c r="E731" s="9"/>
      <c r="F731" s="9"/>
      <c r="G731" s="9"/>
    </row>
    <row r="732" spans="3:7" x14ac:dyDescent="0.25">
      <c r="C732" s="9"/>
      <c r="D732" s="9"/>
      <c r="E732" s="9"/>
      <c r="F732" s="9"/>
      <c r="G732" s="9"/>
    </row>
    <row r="733" spans="3:7" x14ac:dyDescent="0.25">
      <c r="C733" s="9"/>
      <c r="D733" s="9"/>
      <c r="E733" s="9"/>
      <c r="F733" s="9"/>
      <c r="G733" s="9"/>
    </row>
    <row r="734" spans="3:7" x14ac:dyDescent="0.25">
      <c r="C734" s="9"/>
      <c r="D734" s="9"/>
      <c r="E734" s="9"/>
      <c r="F734" s="9"/>
      <c r="G734" s="9"/>
    </row>
    <row r="735" spans="3:7" x14ac:dyDescent="0.25">
      <c r="C735" s="9"/>
      <c r="D735" s="9"/>
      <c r="E735" s="9"/>
      <c r="F735" s="9"/>
      <c r="G735" s="9"/>
    </row>
    <row r="736" spans="3:7" x14ac:dyDescent="0.25">
      <c r="C736" s="9"/>
      <c r="D736" s="9"/>
      <c r="E736" s="9"/>
      <c r="F736" s="9"/>
      <c r="G736" s="9"/>
    </row>
    <row r="737" spans="3:7" x14ac:dyDescent="0.25">
      <c r="C737" s="9"/>
      <c r="D737" s="9"/>
      <c r="E737" s="9"/>
      <c r="F737" s="9"/>
      <c r="G737" s="9"/>
    </row>
    <row r="738" spans="3:7" x14ac:dyDescent="0.25">
      <c r="C738" s="9"/>
      <c r="D738" s="9"/>
      <c r="E738" s="9"/>
      <c r="F738" s="9"/>
      <c r="G738" s="9"/>
    </row>
    <row r="739" spans="3:7" x14ac:dyDescent="0.25">
      <c r="C739" s="9"/>
      <c r="D739" s="9"/>
      <c r="E739" s="9"/>
      <c r="F739" s="9"/>
      <c r="G739" s="9"/>
    </row>
    <row r="740" spans="3:7" x14ac:dyDescent="0.25">
      <c r="C740" s="9"/>
      <c r="D740" s="9"/>
      <c r="E740" s="9"/>
      <c r="F740" s="9"/>
      <c r="G740" s="9"/>
    </row>
    <row r="741" spans="3:7" x14ac:dyDescent="0.25">
      <c r="C741" s="9"/>
      <c r="D741" s="9"/>
      <c r="E741" s="9"/>
      <c r="F741" s="9"/>
      <c r="G741" s="9"/>
    </row>
    <row r="742" spans="3:7" x14ac:dyDescent="0.25">
      <c r="C742" s="9"/>
      <c r="D742" s="9"/>
      <c r="E742" s="9"/>
      <c r="F742" s="9"/>
      <c r="G742" s="9"/>
    </row>
    <row r="743" spans="3:7" x14ac:dyDescent="0.25">
      <c r="C743" s="9"/>
      <c r="D743" s="9"/>
      <c r="E743" s="9"/>
      <c r="F743" s="9"/>
      <c r="G743" s="9"/>
    </row>
    <row r="744" spans="3:7" x14ac:dyDescent="0.25">
      <c r="C744" s="9"/>
      <c r="D744" s="9"/>
      <c r="E744" s="9"/>
      <c r="F744" s="9"/>
      <c r="G744" s="9"/>
    </row>
    <row r="745" spans="3:7" x14ac:dyDescent="0.25">
      <c r="C745" s="9"/>
      <c r="D745" s="9"/>
      <c r="E745" s="9"/>
      <c r="F745" s="9"/>
      <c r="G745" s="9"/>
    </row>
    <row r="746" spans="3:7" x14ac:dyDescent="0.25">
      <c r="C746" s="9"/>
      <c r="D746" s="9"/>
      <c r="E746" s="9"/>
      <c r="F746" s="9"/>
      <c r="G746" s="9"/>
    </row>
    <row r="747" spans="3:7" x14ac:dyDescent="0.25">
      <c r="C747" s="9"/>
      <c r="D747" s="9"/>
      <c r="E747" s="9"/>
      <c r="F747" s="9"/>
      <c r="G747" s="9"/>
    </row>
    <row r="748" spans="3:7" x14ac:dyDescent="0.25">
      <c r="C748" s="9"/>
      <c r="D748" s="9"/>
      <c r="E748" s="9"/>
      <c r="F748" s="9"/>
      <c r="G748" s="9"/>
    </row>
    <row r="749" spans="3:7" x14ac:dyDescent="0.25">
      <c r="C749" s="9"/>
      <c r="D749" s="9"/>
      <c r="E749" s="9"/>
      <c r="F749" s="9"/>
      <c r="G749" s="9"/>
    </row>
    <row r="750" spans="3:7" x14ac:dyDescent="0.25">
      <c r="C750" s="9"/>
      <c r="D750" s="9"/>
      <c r="E750" s="9"/>
      <c r="F750" s="9"/>
      <c r="G750" s="9"/>
    </row>
    <row r="751" spans="3:7" x14ac:dyDescent="0.25">
      <c r="C751" s="9"/>
      <c r="D751" s="9"/>
      <c r="E751" s="9"/>
      <c r="F751" s="9"/>
      <c r="G751" s="9"/>
    </row>
    <row r="752" spans="3:7" x14ac:dyDescent="0.25">
      <c r="C752" s="9"/>
      <c r="D752" s="9"/>
      <c r="E752" s="9"/>
      <c r="F752" s="9"/>
      <c r="G752" s="9"/>
    </row>
    <row r="753" spans="3:7" x14ac:dyDescent="0.25">
      <c r="C753" s="9"/>
      <c r="D753" s="9"/>
      <c r="E753" s="9"/>
      <c r="F753" s="9"/>
      <c r="G753" s="9"/>
    </row>
    <row r="754" spans="3:7" x14ac:dyDescent="0.25">
      <c r="C754" s="9"/>
      <c r="D754" s="9"/>
      <c r="E754" s="9"/>
      <c r="F754" s="9"/>
      <c r="G754" s="9"/>
    </row>
    <row r="755" spans="3:7" x14ac:dyDescent="0.25">
      <c r="C755" s="9"/>
      <c r="D755" s="9"/>
      <c r="E755" s="9"/>
      <c r="F755" s="9"/>
      <c r="G755" s="9"/>
    </row>
    <row r="756" spans="3:7" x14ac:dyDescent="0.25">
      <c r="C756" s="9"/>
      <c r="D756" s="9"/>
      <c r="E756" s="9"/>
      <c r="F756" s="9"/>
      <c r="G756" s="9"/>
    </row>
    <row r="757" spans="3:7" x14ac:dyDescent="0.25">
      <c r="C757" s="9"/>
      <c r="D757" s="9"/>
      <c r="E757" s="9"/>
      <c r="F757" s="9"/>
      <c r="G757" s="9"/>
    </row>
    <row r="758" spans="3:7" x14ac:dyDescent="0.25">
      <c r="C758" s="9"/>
      <c r="D758" s="9"/>
      <c r="E758" s="9"/>
      <c r="F758" s="9"/>
      <c r="G758" s="9"/>
    </row>
    <row r="759" spans="3:7" x14ac:dyDescent="0.25">
      <c r="C759" s="9"/>
      <c r="D759" s="9"/>
      <c r="E759" s="9"/>
      <c r="F759" s="9"/>
      <c r="G759" s="9"/>
    </row>
    <row r="760" spans="3:7" x14ac:dyDescent="0.25">
      <c r="C760" s="9"/>
      <c r="D760" s="9"/>
      <c r="E760" s="9"/>
      <c r="F760" s="9"/>
      <c r="G760" s="9"/>
    </row>
    <row r="761" spans="3:7" x14ac:dyDescent="0.25">
      <c r="C761" s="9"/>
      <c r="D761" s="9"/>
      <c r="E761" s="9"/>
      <c r="F761" s="9"/>
      <c r="G761" s="9"/>
    </row>
    <row r="762" spans="3:7" x14ac:dyDescent="0.25">
      <c r="C762" s="9"/>
      <c r="D762" s="9"/>
      <c r="E762" s="9"/>
      <c r="F762" s="9"/>
      <c r="G762" s="9"/>
    </row>
    <row r="763" spans="3:7" x14ac:dyDescent="0.25">
      <c r="C763" s="9"/>
      <c r="D763" s="9"/>
      <c r="E763" s="9"/>
      <c r="F763" s="9"/>
      <c r="G763" s="9"/>
    </row>
    <row r="764" spans="3:7" x14ac:dyDescent="0.25">
      <c r="C764" s="9"/>
      <c r="D764" s="9"/>
      <c r="E764" s="9"/>
      <c r="F764" s="9"/>
      <c r="G764" s="9"/>
    </row>
    <row r="765" spans="3:7" x14ac:dyDescent="0.25">
      <c r="C765" s="9"/>
      <c r="D765" s="9"/>
      <c r="E765" s="9"/>
      <c r="F765" s="9"/>
      <c r="G765" s="9"/>
    </row>
    <row r="766" spans="3:7" x14ac:dyDescent="0.25">
      <c r="C766" s="9"/>
      <c r="D766" s="9"/>
      <c r="E766" s="9"/>
      <c r="F766" s="9"/>
      <c r="G766" s="9"/>
    </row>
    <row r="767" spans="3:7" x14ac:dyDescent="0.25">
      <c r="C767" s="9"/>
      <c r="D767" s="9"/>
      <c r="E767" s="9"/>
      <c r="F767" s="9"/>
      <c r="G767" s="9"/>
    </row>
    <row r="768" spans="3:7" x14ac:dyDescent="0.25">
      <c r="C768" s="9"/>
      <c r="D768" s="9"/>
      <c r="E768" s="9"/>
      <c r="F768" s="9"/>
      <c r="G768" s="9"/>
    </row>
    <row r="769" spans="3:7" x14ac:dyDescent="0.25">
      <c r="C769" s="9"/>
      <c r="D769" s="9"/>
      <c r="E769" s="9"/>
      <c r="F769" s="9"/>
      <c r="G769" s="9"/>
    </row>
    <row r="770" spans="3:7" x14ac:dyDescent="0.25">
      <c r="C770" s="9"/>
      <c r="D770" s="9"/>
      <c r="E770" s="9"/>
      <c r="F770" s="9"/>
      <c r="G770" s="9"/>
    </row>
    <row r="771" spans="3:7" x14ac:dyDescent="0.25">
      <c r="C771" s="9"/>
      <c r="D771" s="9"/>
      <c r="E771" s="9"/>
      <c r="F771" s="9"/>
      <c r="G771" s="9"/>
    </row>
    <row r="772" spans="3:7" x14ac:dyDescent="0.25">
      <c r="C772" s="9"/>
      <c r="D772" s="9"/>
      <c r="E772" s="9"/>
      <c r="F772" s="9"/>
      <c r="G772" s="9"/>
    </row>
    <row r="773" spans="3:7" x14ac:dyDescent="0.25">
      <c r="C773" s="9"/>
      <c r="D773" s="9"/>
      <c r="E773" s="9"/>
      <c r="F773" s="9"/>
      <c r="G773" s="9"/>
    </row>
    <row r="774" spans="3:7" x14ac:dyDescent="0.25">
      <c r="C774" s="9"/>
      <c r="D774" s="9"/>
      <c r="E774" s="9"/>
      <c r="F774" s="9"/>
      <c r="G774" s="9"/>
    </row>
    <row r="775" spans="3:7" x14ac:dyDescent="0.25">
      <c r="C775" s="9"/>
      <c r="D775" s="9"/>
      <c r="E775" s="9"/>
      <c r="F775" s="9"/>
      <c r="G775" s="9"/>
    </row>
    <row r="776" spans="3:7" x14ac:dyDescent="0.25">
      <c r="C776" s="9"/>
      <c r="D776" s="9"/>
      <c r="E776" s="9"/>
      <c r="F776" s="9"/>
      <c r="G776" s="9"/>
    </row>
    <row r="777" spans="3:7" x14ac:dyDescent="0.25">
      <c r="C777" s="9"/>
      <c r="D777" s="9"/>
      <c r="E777" s="9"/>
      <c r="F777" s="9"/>
      <c r="G777" s="9"/>
    </row>
    <row r="778" spans="3:7" x14ac:dyDescent="0.25">
      <c r="C778" s="9"/>
      <c r="D778" s="9"/>
      <c r="E778" s="9"/>
      <c r="F778" s="9"/>
      <c r="G778" s="9"/>
    </row>
    <row r="779" spans="3:7" x14ac:dyDescent="0.25">
      <c r="C779" s="9"/>
      <c r="D779" s="9"/>
      <c r="E779" s="9"/>
      <c r="F779" s="9"/>
      <c r="G779" s="9"/>
    </row>
    <row r="780" spans="3:7" x14ac:dyDescent="0.25">
      <c r="C780" s="9"/>
      <c r="D780" s="9"/>
      <c r="E780" s="9"/>
      <c r="F780" s="9"/>
      <c r="G780" s="9"/>
    </row>
    <row r="781" spans="3:7" x14ac:dyDescent="0.25">
      <c r="C781" s="9"/>
      <c r="D781" s="9"/>
      <c r="E781" s="9"/>
      <c r="F781" s="9"/>
      <c r="G781" s="9"/>
    </row>
    <row r="782" spans="3:7" x14ac:dyDescent="0.25">
      <c r="C782" s="9"/>
      <c r="D782" s="9"/>
      <c r="E782" s="9"/>
      <c r="F782" s="9"/>
      <c r="G782" s="9"/>
    </row>
    <row r="783" spans="3:7" x14ac:dyDescent="0.25">
      <c r="C783" s="9"/>
      <c r="D783" s="9"/>
      <c r="E783" s="9"/>
      <c r="F783" s="9"/>
      <c r="G783" s="9"/>
    </row>
    <row r="784" spans="3:7" x14ac:dyDescent="0.25">
      <c r="C784" s="9"/>
      <c r="D784" s="9"/>
      <c r="E784" s="9"/>
      <c r="F784" s="9"/>
      <c r="G784" s="9"/>
    </row>
    <row r="785" spans="3:7" x14ac:dyDescent="0.25">
      <c r="C785" s="9"/>
      <c r="D785" s="9"/>
      <c r="E785" s="9"/>
      <c r="F785" s="9"/>
      <c r="G785" s="9"/>
    </row>
    <row r="786" spans="3:7" x14ac:dyDescent="0.25">
      <c r="C786" s="9"/>
      <c r="D786" s="9"/>
      <c r="E786" s="9"/>
      <c r="F786" s="9"/>
      <c r="G786" s="9"/>
    </row>
    <row r="787" spans="3:7" x14ac:dyDescent="0.25">
      <c r="C787" s="9"/>
      <c r="D787" s="9"/>
      <c r="E787" s="9"/>
      <c r="F787" s="9"/>
      <c r="G787" s="9"/>
    </row>
    <row r="788" spans="3:7" x14ac:dyDescent="0.25">
      <c r="C788" s="9"/>
      <c r="D788" s="9"/>
      <c r="E788" s="9"/>
      <c r="F788" s="9"/>
      <c r="G788" s="9"/>
    </row>
    <row r="789" spans="3:7" x14ac:dyDescent="0.25">
      <c r="C789" s="9"/>
      <c r="D789" s="9"/>
      <c r="E789" s="9"/>
      <c r="F789" s="9"/>
      <c r="G789" s="9"/>
    </row>
    <row r="790" spans="3:7" x14ac:dyDescent="0.25">
      <c r="C790" s="9"/>
      <c r="D790" s="9"/>
      <c r="E790" s="9"/>
      <c r="F790" s="9"/>
      <c r="G790" s="9"/>
    </row>
    <row r="791" spans="3:7" x14ac:dyDescent="0.25">
      <c r="C791" s="9"/>
      <c r="D791" s="9"/>
      <c r="E791" s="9"/>
      <c r="F791" s="9"/>
      <c r="G791" s="9"/>
    </row>
    <row r="792" spans="3:7" x14ac:dyDescent="0.25">
      <c r="C792" s="9"/>
      <c r="D792" s="9"/>
      <c r="E792" s="9"/>
      <c r="F792" s="9"/>
      <c r="G792" s="9"/>
    </row>
    <row r="793" spans="3:7" x14ac:dyDescent="0.25">
      <c r="C793" s="9"/>
      <c r="D793" s="9"/>
      <c r="E793" s="9"/>
      <c r="F793" s="9"/>
      <c r="G793" s="9"/>
    </row>
    <row r="794" spans="3:7" x14ac:dyDescent="0.25">
      <c r="C794" s="9"/>
      <c r="D794" s="9"/>
      <c r="E794" s="9"/>
      <c r="F794" s="9"/>
      <c r="G794" s="9"/>
    </row>
    <row r="795" spans="3:7" x14ac:dyDescent="0.25">
      <c r="C795" s="9"/>
      <c r="D795" s="9"/>
      <c r="E795" s="9"/>
      <c r="F795" s="9"/>
      <c r="G795" s="9"/>
    </row>
    <row r="796" spans="3:7" x14ac:dyDescent="0.25">
      <c r="C796" s="9"/>
      <c r="D796" s="9"/>
      <c r="E796" s="9"/>
      <c r="F796" s="9"/>
      <c r="G796" s="9"/>
    </row>
    <row r="797" spans="3:7" x14ac:dyDescent="0.25">
      <c r="C797" s="9"/>
      <c r="D797" s="9"/>
      <c r="E797" s="9"/>
      <c r="F797" s="9"/>
      <c r="G797" s="9"/>
    </row>
    <row r="798" spans="3:7" x14ac:dyDescent="0.25">
      <c r="C798" s="9"/>
      <c r="D798" s="9"/>
      <c r="E798" s="9"/>
      <c r="F798" s="9"/>
      <c r="G798" s="9"/>
    </row>
    <row r="799" spans="3:7" x14ac:dyDescent="0.25">
      <c r="C799" s="9"/>
      <c r="D799" s="9"/>
      <c r="E799" s="9"/>
      <c r="F799" s="9"/>
      <c r="G799" s="9"/>
    </row>
    <row r="800" spans="3:7" x14ac:dyDescent="0.25">
      <c r="C800" s="9"/>
      <c r="D800" s="9"/>
      <c r="E800" s="9"/>
      <c r="F800" s="9"/>
      <c r="G800" s="9"/>
    </row>
    <row r="801" spans="3:7" x14ac:dyDescent="0.25">
      <c r="C801" s="9"/>
      <c r="D801" s="9"/>
      <c r="E801" s="9"/>
      <c r="F801" s="9"/>
      <c r="G801" s="9"/>
    </row>
    <row r="802" spans="3:7" x14ac:dyDescent="0.25">
      <c r="C802" s="9"/>
      <c r="D802" s="9"/>
      <c r="E802" s="9"/>
      <c r="F802" s="9"/>
      <c r="G802" s="9"/>
    </row>
    <row r="803" spans="3:7" x14ac:dyDescent="0.25">
      <c r="C803" s="9"/>
      <c r="D803" s="9"/>
      <c r="E803" s="9"/>
      <c r="F803" s="9"/>
      <c r="G803" s="9"/>
    </row>
    <row r="804" spans="3:7" x14ac:dyDescent="0.25">
      <c r="C804" s="9"/>
      <c r="D804" s="9"/>
      <c r="E804" s="9"/>
      <c r="F804" s="9"/>
      <c r="G804" s="9"/>
    </row>
    <row r="805" spans="3:7" x14ac:dyDescent="0.25">
      <c r="C805" s="9"/>
      <c r="D805" s="9"/>
      <c r="E805" s="9"/>
      <c r="F805" s="9"/>
      <c r="G805" s="9"/>
    </row>
    <row r="806" spans="3:7" x14ac:dyDescent="0.25">
      <c r="C806" s="9"/>
      <c r="D806" s="9"/>
      <c r="E806" s="9"/>
      <c r="F806" s="9"/>
      <c r="G806" s="9"/>
    </row>
    <row r="807" spans="3:7" x14ac:dyDescent="0.25">
      <c r="C807" s="9"/>
      <c r="D807" s="9"/>
      <c r="E807" s="9"/>
      <c r="F807" s="9"/>
      <c r="G807" s="9"/>
    </row>
    <row r="808" spans="3:7" x14ac:dyDescent="0.25">
      <c r="C808" s="9"/>
      <c r="D808" s="9"/>
      <c r="E808" s="9"/>
      <c r="F808" s="9"/>
      <c r="G808" s="9"/>
    </row>
    <row r="809" spans="3:7" x14ac:dyDescent="0.25">
      <c r="C809" s="9"/>
      <c r="D809" s="9"/>
      <c r="E809" s="9"/>
      <c r="F809" s="9"/>
      <c r="G809" s="9"/>
    </row>
    <row r="810" spans="3:7" x14ac:dyDescent="0.25">
      <c r="C810" s="9"/>
      <c r="D810" s="9"/>
      <c r="E810" s="9"/>
      <c r="F810" s="9"/>
      <c r="G810" s="9"/>
    </row>
    <row r="811" spans="3:7" x14ac:dyDescent="0.25">
      <c r="C811" s="9"/>
      <c r="D811" s="9"/>
      <c r="E811" s="9"/>
      <c r="F811" s="9"/>
      <c r="G811" s="9"/>
    </row>
    <row r="812" spans="3:7" x14ac:dyDescent="0.25">
      <c r="C812" s="9"/>
      <c r="D812" s="9"/>
      <c r="E812" s="9"/>
      <c r="F812" s="9"/>
      <c r="G812" s="9"/>
    </row>
    <row r="813" spans="3:7" x14ac:dyDescent="0.25">
      <c r="C813" s="9"/>
      <c r="D813" s="9"/>
      <c r="E813" s="9"/>
      <c r="F813" s="9"/>
      <c r="G813" s="9"/>
    </row>
    <row r="814" spans="3:7" x14ac:dyDescent="0.25">
      <c r="C814" s="9"/>
      <c r="D814" s="9"/>
      <c r="E814" s="9"/>
      <c r="F814" s="9"/>
      <c r="G814" s="9"/>
    </row>
    <row r="815" spans="3:7" x14ac:dyDescent="0.25">
      <c r="C815" s="9"/>
      <c r="D815" s="9"/>
      <c r="E815" s="9"/>
      <c r="F815" s="9"/>
      <c r="G815" s="9"/>
    </row>
    <row r="816" spans="3:7" x14ac:dyDescent="0.25">
      <c r="C816" s="9"/>
      <c r="D816" s="9"/>
      <c r="E816" s="9"/>
      <c r="F816" s="9"/>
      <c r="G816" s="9"/>
    </row>
    <row r="817" spans="3:7" x14ac:dyDescent="0.25">
      <c r="C817" s="9"/>
      <c r="D817" s="9"/>
      <c r="E817" s="9"/>
      <c r="F817" s="9"/>
      <c r="G817" s="9"/>
    </row>
    <row r="818" spans="3:7" x14ac:dyDescent="0.25">
      <c r="C818" s="9"/>
      <c r="D818" s="9"/>
      <c r="E818" s="9"/>
      <c r="F818" s="9"/>
      <c r="G818" s="9"/>
    </row>
    <row r="819" spans="3:7" x14ac:dyDescent="0.25">
      <c r="C819" s="9"/>
      <c r="D819" s="9"/>
      <c r="E819" s="9"/>
      <c r="F819" s="9"/>
      <c r="G819" s="9"/>
    </row>
    <row r="820" spans="3:7" x14ac:dyDescent="0.25">
      <c r="C820" s="9"/>
      <c r="D820" s="9"/>
      <c r="E820" s="9"/>
      <c r="F820" s="9"/>
      <c r="G820" s="9"/>
    </row>
    <row r="821" spans="3:7" x14ac:dyDescent="0.25">
      <c r="C821" s="9"/>
      <c r="D821" s="9"/>
      <c r="E821" s="9"/>
      <c r="F821" s="9"/>
      <c r="G821" s="9"/>
    </row>
    <row r="822" spans="3:7" x14ac:dyDescent="0.25">
      <c r="C822" s="9"/>
      <c r="D822" s="9"/>
      <c r="E822" s="9"/>
      <c r="F822" s="9"/>
      <c r="G822" s="9"/>
    </row>
    <row r="823" spans="3:7" x14ac:dyDescent="0.25">
      <c r="C823" s="9"/>
      <c r="D823" s="9"/>
      <c r="E823" s="9"/>
      <c r="F823" s="9"/>
      <c r="G823" s="9"/>
    </row>
    <row r="824" spans="3:7" x14ac:dyDescent="0.25">
      <c r="C824" s="9"/>
      <c r="D824" s="9"/>
      <c r="E824" s="9"/>
      <c r="F824" s="9"/>
      <c r="G824" s="9"/>
    </row>
    <row r="825" spans="3:7" x14ac:dyDescent="0.25">
      <c r="C825" s="9"/>
      <c r="D825" s="9"/>
      <c r="E825" s="9"/>
      <c r="F825" s="9"/>
      <c r="G825" s="9"/>
    </row>
    <row r="826" spans="3:7" x14ac:dyDescent="0.25">
      <c r="C826" s="9"/>
      <c r="D826" s="9"/>
      <c r="E826" s="9"/>
      <c r="F826" s="9"/>
      <c r="G826" s="9"/>
    </row>
    <row r="827" spans="3:7" x14ac:dyDescent="0.25">
      <c r="C827" s="9"/>
      <c r="D827" s="9"/>
      <c r="E827" s="9"/>
      <c r="F827" s="9"/>
      <c r="G827" s="9"/>
    </row>
    <row r="828" spans="3:7" x14ac:dyDescent="0.25">
      <c r="C828" s="9"/>
      <c r="D828" s="9"/>
      <c r="E828" s="9"/>
      <c r="F828" s="9"/>
      <c r="G828" s="9"/>
    </row>
    <row r="829" spans="3:7" x14ac:dyDescent="0.25">
      <c r="C829" s="9"/>
      <c r="D829" s="9"/>
      <c r="E829" s="9"/>
      <c r="F829" s="9"/>
      <c r="G829" s="9"/>
    </row>
    <row r="830" spans="3:7" x14ac:dyDescent="0.25">
      <c r="C830" s="9"/>
      <c r="D830" s="9"/>
      <c r="E830" s="9"/>
      <c r="F830" s="9"/>
      <c r="G830" s="9"/>
    </row>
    <row r="831" spans="3:7" x14ac:dyDescent="0.25">
      <c r="C831" s="9"/>
      <c r="D831" s="9"/>
      <c r="E831" s="9"/>
      <c r="F831" s="9"/>
      <c r="G831" s="9"/>
    </row>
    <row r="832" spans="3:7" x14ac:dyDescent="0.25">
      <c r="C832" s="9"/>
      <c r="D832" s="9"/>
      <c r="E832" s="9"/>
      <c r="F832" s="9"/>
      <c r="G832" s="9"/>
    </row>
    <row r="833" spans="3:7" x14ac:dyDescent="0.25">
      <c r="C833" s="9"/>
      <c r="D833" s="9"/>
      <c r="E833" s="9"/>
      <c r="F833" s="9"/>
      <c r="G833" s="9"/>
    </row>
    <row r="834" spans="3:7" x14ac:dyDescent="0.25">
      <c r="C834" s="9"/>
      <c r="D834" s="9"/>
      <c r="E834" s="9"/>
      <c r="F834" s="9"/>
      <c r="G834" s="9"/>
    </row>
    <row r="835" spans="3:7" x14ac:dyDescent="0.25">
      <c r="C835" s="9"/>
      <c r="D835" s="9"/>
      <c r="E835" s="9"/>
      <c r="F835" s="9"/>
      <c r="G835" s="9"/>
    </row>
    <row r="836" spans="3:7" x14ac:dyDescent="0.25">
      <c r="C836" s="9"/>
      <c r="D836" s="9"/>
      <c r="E836" s="9"/>
      <c r="F836" s="9"/>
      <c r="G836" s="9"/>
    </row>
    <row r="837" spans="3:7" x14ac:dyDescent="0.25">
      <c r="C837" s="9"/>
      <c r="D837" s="9"/>
      <c r="E837" s="9"/>
      <c r="F837" s="9"/>
      <c r="G837" s="9"/>
    </row>
    <row r="838" spans="3:7" x14ac:dyDescent="0.25">
      <c r="C838" s="9"/>
      <c r="D838" s="9"/>
      <c r="E838" s="9"/>
      <c r="F838" s="9"/>
      <c r="G838" s="9"/>
    </row>
    <row r="839" spans="3:7" x14ac:dyDescent="0.25">
      <c r="C839" s="9"/>
      <c r="D839" s="9"/>
      <c r="E839" s="9"/>
      <c r="F839" s="9"/>
      <c r="G839" s="9"/>
    </row>
    <row r="840" spans="3:7" x14ac:dyDescent="0.25">
      <c r="C840" s="9"/>
      <c r="D840" s="9"/>
      <c r="E840" s="9"/>
      <c r="F840" s="9"/>
      <c r="G840" s="9"/>
    </row>
    <row r="841" spans="3:7" x14ac:dyDescent="0.25">
      <c r="C841" s="9"/>
      <c r="D841" s="9"/>
      <c r="E841" s="9"/>
      <c r="F841" s="9"/>
      <c r="G841" s="9"/>
    </row>
    <row r="842" spans="3:7" x14ac:dyDescent="0.25">
      <c r="C842" s="9"/>
      <c r="D842" s="9"/>
      <c r="E842" s="9"/>
      <c r="F842" s="9"/>
      <c r="G842" s="9"/>
    </row>
    <row r="843" spans="3:7" x14ac:dyDescent="0.25">
      <c r="C843" s="9"/>
      <c r="D843" s="9"/>
      <c r="E843" s="9"/>
      <c r="F843" s="9"/>
      <c r="G843" s="9"/>
    </row>
    <row r="844" spans="3:7" x14ac:dyDescent="0.25">
      <c r="C844" s="9"/>
      <c r="D844" s="9"/>
      <c r="E844" s="9"/>
      <c r="F844" s="9"/>
      <c r="G844" s="9"/>
    </row>
    <row r="845" spans="3:7" x14ac:dyDescent="0.25">
      <c r="C845" s="9"/>
      <c r="D845" s="9"/>
      <c r="E845" s="9"/>
      <c r="F845" s="9"/>
      <c r="G845" s="9"/>
    </row>
    <row r="846" spans="3:7" x14ac:dyDescent="0.25">
      <c r="C846" s="9"/>
      <c r="D846" s="9"/>
      <c r="E846" s="9"/>
      <c r="F846" s="9"/>
      <c r="G846" s="9"/>
    </row>
    <row r="847" spans="3:7" x14ac:dyDescent="0.25">
      <c r="C847" s="9"/>
      <c r="D847" s="9"/>
      <c r="E847" s="9"/>
      <c r="F847" s="9"/>
      <c r="G847" s="9"/>
    </row>
    <row r="848" spans="3:7" x14ac:dyDescent="0.25">
      <c r="C848" s="9"/>
      <c r="D848" s="9"/>
      <c r="E848" s="9"/>
      <c r="F848" s="9"/>
      <c r="G848" s="9"/>
    </row>
    <row r="849" spans="3:7" x14ac:dyDescent="0.25">
      <c r="C849" s="9"/>
      <c r="D849" s="9"/>
      <c r="E849" s="9"/>
      <c r="F849" s="9"/>
      <c r="G849" s="9"/>
    </row>
    <row r="850" spans="3:7" x14ac:dyDescent="0.25">
      <c r="C850" s="9"/>
      <c r="D850" s="9"/>
      <c r="E850" s="9"/>
      <c r="F850" s="9"/>
      <c r="G850" s="9"/>
    </row>
    <row r="851" spans="3:7" x14ac:dyDescent="0.25">
      <c r="C851" s="9"/>
      <c r="D851" s="9"/>
      <c r="E851" s="9"/>
      <c r="F851" s="9"/>
      <c r="G851" s="9"/>
    </row>
    <row r="852" spans="3:7" x14ac:dyDescent="0.25">
      <c r="C852" s="9"/>
      <c r="D852" s="9"/>
      <c r="E852" s="9"/>
      <c r="F852" s="9"/>
      <c r="G852" s="9"/>
    </row>
    <row r="853" spans="3:7" x14ac:dyDescent="0.25">
      <c r="C853" s="9"/>
      <c r="D853" s="9"/>
      <c r="E853" s="9"/>
      <c r="F853" s="9"/>
      <c r="G853" s="9"/>
    </row>
    <row r="854" spans="3:7" x14ac:dyDescent="0.25">
      <c r="C854" s="9"/>
      <c r="D854" s="9"/>
      <c r="E854" s="9"/>
      <c r="F854" s="9"/>
      <c r="G854" s="9"/>
    </row>
    <row r="855" spans="3:7" x14ac:dyDescent="0.25">
      <c r="C855" s="9"/>
      <c r="D855" s="9"/>
      <c r="E855" s="9"/>
      <c r="F855" s="9"/>
      <c r="G855" s="9"/>
    </row>
    <row r="856" spans="3:7" x14ac:dyDescent="0.25">
      <c r="C856" s="9"/>
      <c r="D856" s="9"/>
      <c r="E856" s="9"/>
      <c r="F856" s="9"/>
      <c r="G856" s="9"/>
    </row>
    <row r="857" spans="3:7" x14ac:dyDescent="0.25">
      <c r="C857" s="9"/>
      <c r="D857" s="9"/>
      <c r="E857" s="9"/>
      <c r="F857" s="9"/>
      <c r="G857" s="9"/>
    </row>
    <row r="858" spans="3:7" x14ac:dyDescent="0.25">
      <c r="C858" s="9"/>
      <c r="D858" s="9"/>
      <c r="E858" s="9"/>
      <c r="F858" s="9"/>
      <c r="G858" s="9"/>
    </row>
    <row r="859" spans="3:7" x14ac:dyDescent="0.25">
      <c r="C859" s="9"/>
      <c r="D859" s="9"/>
      <c r="E859" s="9"/>
      <c r="F859" s="9"/>
      <c r="G859" s="9"/>
    </row>
    <row r="860" spans="3:7" x14ac:dyDescent="0.25">
      <c r="C860" s="9"/>
      <c r="D860" s="9"/>
      <c r="E860" s="9"/>
      <c r="F860" s="9"/>
      <c r="G860" s="9"/>
    </row>
    <row r="861" spans="3:7" x14ac:dyDescent="0.25">
      <c r="C861" s="9"/>
      <c r="D861" s="9"/>
      <c r="E861" s="9"/>
      <c r="F861" s="9"/>
      <c r="G861" s="9"/>
    </row>
    <row r="862" spans="3:7" x14ac:dyDescent="0.25">
      <c r="C862" s="9"/>
      <c r="D862" s="9"/>
      <c r="E862" s="9"/>
      <c r="F862" s="9"/>
      <c r="G862" s="9"/>
    </row>
    <row r="863" spans="3:7" x14ac:dyDescent="0.25">
      <c r="C863" s="9"/>
      <c r="D863" s="9"/>
      <c r="E863" s="9"/>
      <c r="F863" s="9"/>
      <c r="G863" s="9"/>
    </row>
    <row r="864" spans="3:7" x14ac:dyDescent="0.25">
      <c r="C864" s="9"/>
      <c r="D864" s="9"/>
      <c r="E864" s="9"/>
      <c r="F864" s="9"/>
      <c r="G864" s="9"/>
    </row>
    <row r="865" spans="3:7" x14ac:dyDescent="0.25">
      <c r="C865" s="9"/>
      <c r="D865" s="9"/>
      <c r="E865" s="9"/>
      <c r="F865" s="9"/>
      <c r="G865" s="9"/>
    </row>
    <row r="866" spans="3:7" x14ac:dyDescent="0.25">
      <c r="C866" s="9"/>
      <c r="D866" s="9"/>
      <c r="E866" s="9"/>
      <c r="F866" s="9"/>
      <c r="G866" s="9"/>
    </row>
    <row r="867" spans="3:7" x14ac:dyDescent="0.25">
      <c r="C867" s="9"/>
      <c r="D867" s="9"/>
      <c r="E867" s="9"/>
      <c r="F867" s="9"/>
      <c r="G867" s="9"/>
    </row>
    <row r="868" spans="3:7" x14ac:dyDescent="0.25">
      <c r="C868" s="9"/>
      <c r="D868" s="9"/>
      <c r="E868" s="9"/>
      <c r="F868" s="9"/>
      <c r="G868" s="9"/>
    </row>
    <row r="869" spans="3:7" x14ac:dyDescent="0.25">
      <c r="C869" s="9"/>
      <c r="D869" s="9"/>
      <c r="E869" s="9"/>
      <c r="F869" s="9"/>
      <c r="G869" s="9"/>
    </row>
    <row r="870" spans="3:7" x14ac:dyDescent="0.25">
      <c r="C870" s="9"/>
      <c r="D870" s="9"/>
      <c r="E870" s="9"/>
      <c r="F870" s="9"/>
      <c r="G870" s="9"/>
    </row>
    <row r="871" spans="3:7" x14ac:dyDescent="0.25">
      <c r="C871" s="9"/>
      <c r="D871" s="9"/>
      <c r="E871" s="9"/>
      <c r="F871" s="9"/>
      <c r="G871" s="9"/>
    </row>
    <row r="872" spans="3:7" x14ac:dyDescent="0.25">
      <c r="C872" s="9"/>
      <c r="D872" s="9"/>
      <c r="E872" s="9"/>
      <c r="F872" s="9"/>
      <c r="G872" s="9"/>
    </row>
    <row r="873" spans="3:7" x14ac:dyDescent="0.25">
      <c r="C873" s="9"/>
      <c r="D873" s="9"/>
      <c r="E873" s="9"/>
      <c r="F873" s="9"/>
      <c r="G873" s="9"/>
    </row>
    <row r="874" spans="3:7" x14ac:dyDescent="0.25">
      <c r="C874" s="9"/>
      <c r="D874" s="9"/>
      <c r="E874" s="9"/>
      <c r="F874" s="9"/>
      <c r="G874" s="9"/>
    </row>
    <row r="875" spans="3:7" x14ac:dyDescent="0.25">
      <c r="C875" s="9"/>
      <c r="D875" s="9"/>
      <c r="E875" s="9"/>
      <c r="F875" s="9"/>
      <c r="G875" s="9"/>
    </row>
    <row r="876" spans="3:7" x14ac:dyDescent="0.25">
      <c r="C876" s="9"/>
      <c r="D876" s="9"/>
      <c r="E876" s="9"/>
      <c r="F876" s="9"/>
      <c r="G876" s="9"/>
    </row>
    <row r="877" spans="3:7" x14ac:dyDescent="0.25">
      <c r="C877" s="9"/>
      <c r="D877" s="9"/>
      <c r="E877" s="9"/>
      <c r="F877" s="9"/>
      <c r="G877" s="9"/>
    </row>
    <row r="878" spans="3:7" x14ac:dyDescent="0.25">
      <c r="C878" s="9"/>
      <c r="D878" s="9"/>
      <c r="E878" s="9"/>
      <c r="F878" s="9"/>
      <c r="G878" s="9"/>
    </row>
    <row r="879" spans="3:7" x14ac:dyDescent="0.25">
      <c r="C879" s="9"/>
      <c r="D879" s="9"/>
      <c r="E879" s="9"/>
      <c r="F879" s="9"/>
      <c r="G879" s="9"/>
    </row>
    <row r="880" spans="3:7" x14ac:dyDescent="0.25">
      <c r="C880" s="9"/>
      <c r="D880" s="9"/>
      <c r="E880" s="9"/>
      <c r="F880" s="9"/>
      <c r="G880" s="9"/>
    </row>
    <row r="881" spans="3:7" x14ac:dyDescent="0.25">
      <c r="C881" s="9"/>
      <c r="D881" s="9"/>
      <c r="E881" s="9"/>
      <c r="F881" s="9"/>
      <c r="G881" s="9"/>
    </row>
    <row r="882" spans="3:7" x14ac:dyDescent="0.25">
      <c r="C882" s="9"/>
      <c r="D882" s="9"/>
      <c r="E882" s="9"/>
      <c r="F882" s="9"/>
      <c r="G882" s="9"/>
    </row>
    <row r="883" spans="3:7" x14ac:dyDescent="0.25">
      <c r="C883" s="9"/>
      <c r="D883" s="9"/>
      <c r="E883" s="9"/>
      <c r="F883" s="9"/>
      <c r="G883" s="9"/>
    </row>
    <row r="884" spans="3:7" x14ac:dyDescent="0.25">
      <c r="C884" s="9"/>
      <c r="D884" s="9"/>
      <c r="E884" s="9"/>
      <c r="F884" s="9"/>
      <c r="G884" s="9"/>
    </row>
    <row r="885" spans="3:7" x14ac:dyDescent="0.25">
      <c r="C885" s="9"/>
      <c r="D885" s="9"/>
      <c r="E885" s="9"/>
      <c r="F885" s="9"/>
      <c r="G885" s="9"/>
    </row>
    <row r="886" spans="3:7" x14ac:dyDescent="0.25">
      <c r="C886" s="9"/>
      <c r="D886" s="9"/>
      <c r="E886" s="9"/>
      <c r="F886" s="9"/>
      <c r="G886" s="9"/>
    </row>
    <row r="887" spans="3:7" x14ac:dyDescent="0.25">
      <c r="C887" s="9"/>
      <c r="D887" s="9"/>
      <c r="E887" s="9"/>
      <c r="F887" s="9"/>
      <c r="G887" s="9"/>
    </row>
    <row r="888" spans="3:7" x14ac:dyDescent="0.25">
      <c r="C888" s="9"/>
      <c r="D888" s="9"/>
      <c r="E888" s="9"/>
      <c r="F888" s="9"/>
      <c r="G888" s="9"/>
    </row>
    <row r="889" spans="3:7" x14ac:dyDescent="0.25">
      <c r="C889" s="9"/>
      <c r="D889" s="9"/>
      <c r="E889" s="9"/>
      <c r="F889" s="9"/>
      <c r="G889" s="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U426">
    <sortCondition ref="D5:D426"/>
  </sortState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5"/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6"/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CONSOLIDADO</vt:lpstr>
      <vt:lpstr>Hoja2</vt:lpstr>
      <vt:lpstr>Hoja3</vt:lpstr>
      <vt:lpstr>Hoja4</vt:lpstr>
      <vt:lpstr>CONSOLIDADO!Print_Titles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Lizbeth.Chavarria</dc:creator>
  <cp:lastModifiedBy>Laura Sotela Montero</cp:lastModifiedBy>
  <cp:lastPrinted>2017-02-15T20:29:33Z</cp:lastPrinted>
  <dcterms:created xsi:type="dcterms:W3CDTF">2013-01-16T20:55:35Z</dcterms:created>
  <dcterms:modified xsi:type="dcterms:W3CDTF">2020-06-16T19:47:37Z</dcterms:modified>
</cp:coreProperties>
</file>