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carlos.angulo\Desktop\"/>
    </mc:Choice>
  </mc:AlternateContent>
  <xr:revisionPtr revIDLastSave="0" documentId="13_ncr:1_{2D87F2A5-6096-4D67-868E-F1E74B5FCF1A}" xr6:coauthVersionLast="36" xr6:coauthVersionMax="36" xr10:uidLastSave="{00000000-0000-0000-0000-000000000000}"/>
  <bookViews>
    <workbookView xWindow="0" yWindow="0" windowWidth="20490" windowHeight="6885" activeTab="2" xr2:uid="{BFFF654E-AB65-4494-8E7B-8E6FE5529F4A}"/>
  </bookViews>
  <sheets>
    <sheet name="Requisitos y Cond. de Ejecu (4)" sheetId="5" r:id="rId1"/>
    <sheet name="Anexo" sheetId="2" r:id="rId2"/>
    <sheet name="Instructivo" sheetId="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6" i="5" l="1"/>
  <c r="K11" i="5" l="1"/>
  <c r="O106" i="5"/>
  <c r="N106" i="5"/>
  <c r="M106" i="5"/>
  <c r="A107" i="5"/>
  <c r="O105" i="5"/>
  <c r="N105" i="5"/>
  <c r="M105" i="5"/>
  <c r="A106" i="5"/>
  <c r="O104" i="5"/>
  <c r="N104" i="5"/>
  <c r="M104" i="5"/>
  <c r="A105" i="5"/>
  <c r="O103" i="5"/>
  <c r="N103" i="5"/>
  <c r="M103" i="5"/>
  <c r="A104" i="5"/>
  <c r="O102" i="5"/>
  <c r="N102" i="5"/>
  <c r="M102" i="5"/>
  <c r="A103" i="5"/>
  <c r="O101" i="5"/>
  <c r="N101" i="5"/>
  <c r="M101" i="5"/>
  <c r="A102" i="5"/>
  <c r="O100" i="5"/>
  <c r="N100" i="5"/>
  <c r="M100" i="5"/>
  <c r="A101" i="5"/>
  <c r="O95" i="5"/>
  <c r="N95" i="5"/>
  <c r="M95" i="5"/>
  <c r="A96" i="5"/>
  <c r="O94" i="5"/>
  <c r="N94" i="5"/>
  <c r="M94" i="5"/>
  <c r="A95" i="5"/>
  <c r="O93" i="5"/>
  <c r="N93" i="5"/>
  <c r="M93" i="5"/>
  <c r="A94" i="5"/>
  <c r="O92" i="5"/>
  <c r="N92" i="5"/>
  <c r="M92" i="5"/>
  <c r="A93" i="5"/>
  <c r="O91" i="5"/>
  <c r="N91" i="5"/>
  <c r="M91" i="5"/>
  <c r="A92" i="5"/>
  <c r="O90" i="5"/>
  <c r="N90" i="5"/>
  <c r="M90" i="5"/>
  <c r="A91" i="5"/>
  <c r="O89" i="5"/>
  <c r="N89" i="5"/>
  <c r="M89" i="5"/>
  <c r="A90" i="5"/>
  <c r="O88" i="5"/>
  <c r="N88" i="5"/>
  <c r="M88" i="5"/>
  <c r="A89" i="5"/>
  <c r="O87" i="5"/>
  <c r="N87" i="5"/>
  <c r="M87" i="5"/>
  <c r="A88" i="5"/>
  <c r="O86" i="5"/>
  <c r="N86" i="5"/>
  <c r="M86" i="5"/>
  <c r="A87" i="5"/>
  <c r="O82" i="5"/>
  <c r="N82" i="5"/>
  <c r="M82" i="5"/>
  <c r="A83" i="5"/>
  <c r="O81" i="5"/>
  <c r="N81" i="5"/>
  <c r="M81" i="5"/>
  <c r="A82" i="5"/>
  <c r="O80" i="5"/>
  <c r="N80" i="5"/>
  <c r="M80" i="5"/>
  <c r="A81" i="5"/>
  <c r="O79" i="5"/>
  <c r="N79" i="5"/>
  <c r="M79" i="5"/>
  <c r="A80" i="5"/>
  <c r="O78" i="5"/>
  <c r="N78" i="5"/>
  <c r="M78" i="5"/>
  <c r="A79" i="5"/>
  <c r="O77" i="5"/>
  <c r="N77" i="5"/>
  <c r="M77" i="5"/>
  <c r="A78" i="5"/>
  <c r="O71" i="5"/>
  <c r="N71" i="5"/>
  <c r="M71" i="5"/>
  <c r="A72" i="5"/>
  <c r="O70" i="5"/>
  <c r="N70" i="5"/>
  <c r="M70" i="5"/>
  <c r="A71" i="5"/>
  <c r="O69" i="5"/>
  <c r="N69" i="5"/>
  <c r="M69" i="5"/>
  <c r="A70" i="5"/>
  <c r="O68" i="5"/>
  <c r="N68" i="5"/>
  <c r="M68" i="5"/>
  <c r="A69" i="5"/>
  <c r="O63" i="5"/>
  <c r="N63" i="5"/>
  <c r="M63" i="5"/>
  <c r="A64" i="5"/>
  <c r="O62" i="5"/>
  <c r="N62" i="5"/>
  <c r="M62" i="5"/>
  <c r="A63" i="5"/>
  <c r="O61" i="5"/>
  <c r="N61" i="5"/>
  <c r="M61" i="5"/>
  <c r="A62" i="5"/>
  <c r="O60" i="5"/>
  <c r="N60" i="5"/>
  <c r="M60" i="5"/>
  <c r="A61" i="5"/>
  <c r="O59" i="5"/>
  <c r="N59" i="5"/>
  <c r="M59" i="5"/>
  <c r="A60" i="5"/>
  <c r="O58" i="5"/>
  <c r="N58" i="5"/>
  <c r="M58" i="5"/>
  <c r="A59" i="5"/>
  <c r="O52" i="5"/>
  <c r="N52" i="5"/>
  <c r="M52" i="5"/>
  <c r="A53" i="5"/>
  <c r="O51" i="5"/>
  <c r="N51" i="5"/>
  <c r="M51" i="5"/>
  <c r="A52" i="5"/>
  <c r="O50" i="5"/>
  <c r="N50" i="5"/>
  <c r="M50" i="5"/>
  <c r="A51" i="5"/>
  <c r="O49" i="5"/>
  <c r="N49" i="5"/>
  <c r="M49" i="5"/>
  <c r="A50" i="5"/>
  <c r="O48" i="5"/>
  <c r="N48" i="5"/>
  <c r="M48" i="5"/>
  <c r="A49" i="5"/>
  <c r="O47" i="5"/>
  <c r="N47" i="5"/>
  <c r="M47" i="5"/>
  <c r="A48" i="5"/>
  <c r="O46" i="5"/>
  <c r="N46" i="5"/>
  <c r="M46" i="5"/>
  <c r="A47" i="5"/>
  <c r="O45" i="5"/>
  <c r="N45" i="5"/>
  <c r="M45" i="5"/>
  <c r="A46" i="5"/>
  <c r="O38" i="5"/>
  <c r="N38" i="5"/>
  <c r="M38" i="5"/>
  <c r="A39" i="5"/>
  <c r="O37" i="5"/>
  <c r="N37" i="5"/>
  <c r="M37" i="5"/>
  <c r="A38" i="5"/>
  <c r="O31" i="5"/>
  <c r="N31" i="5"/>
  <c r="M31" i="5"/>
  <c r="A32" i="5"/>
  <c r="O30" i="5"/>
  <c r="N30" i="5"/>
  <c r="M30" i="5"/>
  <c r="A31" i="5"/>
  <c r="O29" i="5"/>
  <c r="N29" i="5"/>
  <c r="M29" i="5"/>
  <c r="A30" i="5"/>
  <c r="O28" i="5"/>
  <c r="N28" i="5"/>
  <c r="M28" i="5"/>
  <c r="A29" i="5"/>
  <c r="O27" i="5"/>
  <c r="N27" i="5"/>
  <c r="M27" i="5"/>
  <c r="A28" i="5"/>
  <c r="O26" i="5"/>
  <c r="N26" i="5"/>
  <c r="M26" i="5"/>
  <c r="A27" i="5"/>
  <c r="O25" i="5"/>
  <c r="N25" i="5"/>
  <c r="M25" i="5"/>
  <c r="A26" i="5"/>
  <c r="P38" i="5" l="1"/>
  <c r="P50" i="5"/>
  <c r="G116" i="5"/>
  <c r="P94" i="5"/>
  <c r="P61" i="5"/>
  <c r="P58" i="5"/>
  <c r="P101" i="5"/>
  <c r="P48" i="5"/>
  <c r="P62" i="5"/>
  <c r="P69" i="5"/>
  <c r="P77" i="5"/>
  <c r="P86" i="5"/>
  <c r="P89" i="5"/>
  <c r="P92" i="5"/>
  <c r="P30" i="5"/>
  <c r="P27" i="5"/>
  <c r="P28" i="5"/>
  <c r="P25" i="5"/>
  <c r="P31" i="5"/>
  <c r="P26" i="5"/>
  <c r="P29" i="5"/>
  <c r="P78" i="5"/>
  <c r="P81" i="5"/>
  <c r="P93" i="5"/>
  <c r="P100" i="5"/>
  <c r="P102" i="5"/>
  <c r="P103" i="5"/>
  <c r="P82" i="5"/>
  <c r="P80" i="5"/>
  <c r="P63" i="5"/>
  <c r="P51" i="5"/>
  <c r="P104" i="5"/>
  <c r="P88" i="5"/>
  <c r="P37" i="5"/>
  <c r="P59" i="5"/>
  <c r="P49" i="5"/>
  <c r="P52" i="5"/>
  <c r="P60" i="5"/>
  <c r="P45" i="5"/>
  <c r="P46" i="5"/>
  <c r="P70" i="5"/>
  <c r="P95" i="5"/>
  <c r="P105" i="5"/>
  <c r="P90" i="5"/>
  <c r="P87" i="5"/>
  <c r="P71" i="5"/>
  <c r="P106" i="5"/>
  <c r="P47" i="5"/>
  <c r="P79" i="5"/>
  <c r="P68" i="5"/>
  <c r="P91" i="5"/>
  <c r="P108" i="5" l="1"/>
  <c r="Q48" i="5" s="1"/>
  <c r="R48" i="5" s="1"/>
  <c r="Q86" i="5" l="1"/>
  <c r="R86" i="5" s="1"/>
  <c r="Q58" i="5"/>
  <c r="R58" i="5" s="1"/>
  <c r="Q79" i="5"/>
  <c r="R79" i="5" s="1"/>
  <c r="Q47" i="5"/>
  <c r="R47" i="5" s="1"/>
  <c r="Q101" i="5"/>
  <c r="R101" i="5" s="1"/>
  <c r="Q71" i="5"/>
  <c r="R71" i="5" s="1"/>
  <c r="Q25" i="5"/>
  <c r="R25" i="5" s="1"/>
  <c r="Q87" i="5"/>
  <c r="R87" i="5" s="1"/>
  <c r="Q28" i="5"/>
  <c r="R28" i="5" s="1"/>
  <c r="Q88" i="5"/>
  <c r="R88" i="5" s="1"/>
  <c r="Q62" i="5"/>
  <c r="R62" i="5" s="1"/>
  <c r="Q27" i="5"/>
  <c r="R27" i="5" s="1"/>
  <c r="Q103" i="5"/>
  <c r="R103" i="5" s="1"/>
  <c r="Q82" i="5"/>
  <c r="R82" i="5" s="1"/>
  <c r="Q31" i="5"/>
  <c r="R31" i="5" s="1"/>
  <c r="Q95" i="5"/>
  <c r="R95" i="5" s="1"/>
  <c r="Q68" i="5"/>
  <c r="R68" i="5" s="1"/>
  <c r="Q46" i="5"/>
  <c r="R46" i="5" s="1"/>
  <c r="Q91" i="5"/>
  <c r="R91" i="5" s="1"/>
  <c r="Q26" i="5"/>
  <c r="R26" i="5" s="1"/>
  <c r="Q69" i="5"/>
  <c r="R69" i="5" s="1"/>
  <c r="Q30" i="5"/>
  <c r="R30" i="5" s="1"/>
  <c r="Q61" i="5"/>
  <c r="R61" i="5" s="1"/>
  <c r="Q60" i="5"/>
  <c r="R60" i="5" s="1"/>
  <c r="Q59" i="5"/>
  <c r="R59" i="5" s="1"/>
  <c r="Q63" i="5"/>
  <c r="R63" i="5" s="1"/>
  <c r="Q29" i="5"/>
  <c r="R29" i="5" s="1"/>
  <c r="Q77" i="5"/>
  <c r="R77" i="5" s="1"/>
  <c r="Q80" i="5"/>
  <c r="R80" i="5" s="1"/>
  <c r="Q100" i="5"/>
  <c r="R100" i="5" s="1"/>
  <c r="Q50" i="5"/>
  <c r="R50" i="5" s="1"/>
  <c r="Q94" i="5"/>
  <c r="R94" i="5" s="1"/>
  <c r="Q51" i="5"/>
  <c r="R51" i="5" s="1"/>
  <c r="Q78" i="5"/>
  <c r="R78" i="5" s="1"/>
  <c r="Q37" i="5"/>
  <c r="R37" i="5" s="1"/>
  <c r="Q38" i="5"/>
  <c r="R38" i="5" s="1"/>
  <c r="Q89" i="5"/>
  <c r="R89" i="5" s="1"/>
  <c r="Q90" i="5"/>
  <c r="R90" i="5" s="1"/>
  <c r="Q92" i="5"/>
  <c r="R92" i="5" s="1"/>
  <c r="Q49" i="5"/>
  <c r="R49" i="5" s="1"/>
  <c r="Q52" i="5"/>
  <c r="R52" i="5" s="1"/>
  <c r="Q93" i="5"/>
  <c r="R93" i="5" s="1"/>
  <c r="Q105" i="5"/>
  <c r="R105" i="5" s="1"/>
  <c r="Q45" i="5"/>
  <c r="R45" i="5" s="1"/>
  <c r="Q106" i="5"/>
  <c r="R106" i="5" s="1"/>
  <c r="Q81" i="5"/>
  <c r="R81" i="5" s="1"/>
  <c r="Q104" i="5"/>
  <c r="R104" i="5" s="1"/>
  <c r="Q102" i="5"/>
  <c r="R102" i="5" s="1"/>
  <c r="Q70" i="5"/>
  <c r="R70" i="5" s="1"/>
  <c r="Q108" i="5" l="1"/>
  <c r="R108" i="5"/>
  <c r="D115" i="5" s="1"/>
</calcChain>
</file>

<file path=xl/sharedStrings.xml><?xml version="1.0" encoding="utf-8"?>
<sst xmlns="http://schemas.openxmlformats.org/spreadsheetml/2006/main" count="334" uniqueCount="141">
  <si>
    <t>1.1. Nombre del Proyecto:</t>
  </si>
  <si>
    <t>1.3. Contratista:</t>
  </si>
  <si>
    <t>1.4. Monto del Contrato:</t>
  </si>
  <si>
    <t>1.5. Plazo de Ejecución:</t>
  </si>
  <si>
    <t>2. Ubicación del proyecto:</t>
  </si>
  <si>
    <t>2.1. Provincia</t>
  </si>
  <si>
    <t>2.2. Cantón</t>
  </si>
  <si>
    <t>2.3. Distrito</t>
  </si>
  <si>
    <t>Norte:</t>
  </si>
  <si>
    <t>Oeste:</t>
  </si>
  <si>
    <t>SI</t>
  </si>
  <si>
    <t>NO</t>
  </si>
  <si>
    <t>3.4. Regencia Ambiental</t>
  </si>
  <si>
    <t>3.5. Regencia Minera</t>
  </si>
  <si>
    <t>3.6. Servicio de Arqueólogo</t>
  </si>
  <si>
    <t xml:space="preserve">3.7. Otros, Especifique: </t>
  </si>
  <si>
    <r>
      <t>4. Permiso de obras en vía pública</t>
    </r>
    <r>
      <rPr>
        <b/>
        <sz val="11"/>
        <color theme="1"/>
        <rFont val="Arial"/>
        <family val="2"/>
      </rPr>
      <t xml:space="preserve"> (Dirección General de Ingeniería de Tránsito, DGIT)</t>
    </r>
    <r>
      <rPr>
        <b/>
        <sz val="12"/>
        <color theme="1"/>
        <rFont val="Arial"/>
        <family val="2"/>
      </rPr>
      <t>:</t>
    </r>
  </si>
  <si>
    <t xml:space="preserve">5. Condiciones iniciales: </t>
  </si>
  <si>
    <t>5.1. Inscripción en el Banco de Proyectos de Inversión Púbica del MIDEPLAN.</t>
  </si>
  <si>
    <t xml:space="preserve">5.2. Verificación de conflictos con otros proyectos de la administración en el área del proyecto </t>
  </si>
  <si>
    <t>5.3. Revisión: Cartel, contrato y oferta, planos constructivos, especificaciones técnicas y todo documento durante el proceso (enmiendas al cartel, adendas, subsanaciones a la oferta, entre otros).</t>
  </si>
  <si>
    <t>5.4. Verificación de ítems de pago y cantidades suficientes (Ver anexo 1).</t>
  </si>
  <si>
    <t xml:space="preserve">5.5. Suficiencia presupuestaria (obra y servicios de apoyo) </t>
  </si>
  <si>
    <t>5.6. Verificación de la metodología constructiva.</t>
  </si>
  <si>
    <t>5.7. Revisión de condiciones de seguridad y accesibilidad (Ley 7600)</t>
  </si>
  <si>
    <t>6. Gestión de responsables de obra en el Colegio Federado de Ingenieros y Arquitectos (CFIA):</t>
  </si>
  <si>
    <t>6.1 Planos firmados por los responsables del diseño</t>
  </si>
  <si>
    <t>6.2 Aprobación de señalización de DGIT (espacio en láminas)</t>
  </si>
  <si>
    <t>6.3 Trámite de exoneración de Obra pública (etapa de diseño)</t>
  </si>
  <si>
    <t>6.4 Inscripción de la dirección técnica (contratista) y de la inspección (CONAVI)</t>
  </si>
  <si>
    <t>6.5 Trámite de exoneración de honorarios de todos los profesionales</t>
  </si>
  <si>
    <t>6.6 Obtención de la bitácora digital</t>
  </si>
  <si>
    <t>7. Permisos Ambientales:</t>
  </si>
  <si>
    <t>7.2. Permisos de corta de árboles en derecho de vía o zona de protección de ríos (Decreto de Conveniencia Nacional, MOPT).</t>
  </si>
  <si>
    <t>7.3. Permisos de obras en cauce (notificación a la Dirección de Aguas, MINAE).</t>
  </si>
  <si>
    <t>7.4 Verificación de medidas compensatorias ambientales</t>
  </si>
  <si>
    <t>8. Aspectos físicos / espaciales:</t>
  </si>
  <si>
    <t>8.1. Verificación de las condiciones presentes del sitio (Replanteo del diseño).</t>
  </si>
  <si>
    <t>8.3. Coordinación previa de relocalización de servicios públicos (previo o en ejecución de obra).</t>
  </si>
  <si>
    <t>8.4. Coordinación para el levantamiento de las rutas alternas (según el PMT) y sus condiciones iniciales (Municipalidad/CONAVI).</t>
  </si>
  <si>
    <t>8.5. Invasión a propiedades privadas (proyecto).</t>
  </si>
  <si>
    <t>8.6 Invasiones en el derecho de vía (Dpto. de Inspección Vial y Demoliciones – MOPT).</t>
  </si>
  <si>
    <t xml:space="preserve">9. Reunión Pre – Construcción: </t>
  </si>
  <si>
    <t xml:space="preserve">9.1. Plan y programa de autocontrol de calidad (autorizado). </t>
  </si>
  <si>
    <t>9.2. Cronograma de trabajo (PP-01-2020).</t>
  </si>
  <si>
    <t>9.3. Verificación del personal de la empresa (ingenieros, encargados y técnicos).</t>
  </si>
  <si>
    <t>9.4. Verificación de la maquinaria y equipo de trabajo.</t>
  </si>
  <si>
    <t>9.5. Información y verificación de fuentes de materiales y su aceptación.</t>
  </si>
  <si>
    <t>9.6. Establecimiento de la jerarquía (autorización del representante del contratista) y las comunicaciones.</t>
  </si>
  <si>
    <t>9.7. Verificación de los posibles subcontratistas y sus funciones.</t>
  </si>
  <si>
    <t>9.8. Plan de Salud Ocupacional e Higiene Ambiental del proyecto (Firmado por un profesional competente).</t>
  </si>
  <si>
    <t>9.9    Verificación de sitios y permisos de utilización de escombreras para el proyecto</t>
  </si>
  <si>
    <t>9.10. Cualquier otro documento establecido en el contrato o que por la naturaleza del proyecto se deba contemplar. (Indique).</t>
  </si>
  <si>
    <t>10.1. Revisión de la póliza de todo riesgo de construcción del contratista.</t>
  </si>
  <si>
    <t>10.2. Revisión de la póliza de responsabilidad civil del contratista.</t>
  </si>
  <si>
    <t>10.3. Revisión de la póliza de riesgos del trabajo del contratista.</t>
  </si>
  <si>
    <t>10.4. Revisión de estar al día con Fondo de Desarrollo Social y Asignaciones Familiares (FODESAF) y en la Caja Costarricense de Seguro Social (CCSS).</t>
  </si>
  <si>
    <t>10.5. Habilitar servicios sanitarios, agua potable, vestidores, casilleros, dormitorios (de ser necesario) y comedores.</t>
  </si>
  <si>
    <t>10.6. Solicitar registro o evidencia de la incorporación de la comisión u oficina de salud ocupacional del proyecto en el Consejo de Salud Ocupacional (CSO) del contratista (y subcontratistas), según lo que establecen los artículos 288 y 300 del Código de Trabajo.</t>
  </si>
  <si>
    <t>10.7. Contar con un aviso preventivo de seguridad y de utilización de equipo de protección personal (EPP), ubicado en un sitio visible e iluminado, donde se indique la obligación del cumplimiento de las normas de seguridad durante la permanencia en el proyecto.</t>
  </si>
  <si>
    <t>11. Observaciones adicionales producto de la revisión de las condiciones del contrato y previas a la ejecución del proyecto:</t>
  </si>
  <si>
    <t>12. Conclusiones producto de la revisión de las condiciones del contrato y previas a la ejecución del proyecto:</t>
  </si>
  <si>
    <t>_________________________________</t>
  </si>
  <si>
    <t>Ingeniero de Proyecto</t>
  </si>
  <si>
    <t>Gerencia de Construcción de Vías y Puentes</t>
  </si>
  <si>
    <t>CANTIDAD</t>
  </si>
  <si>
    <t>UNIDAD</t>
  </si>
  <si>
    <t>1.2. N° de Licitación:</t>
  </si>
  <si>
    <t>2.4. Coordenadas</t>
  </si>
  <si>
    <t>Sí</t>
  </si>
  <si>
    <t>No</t>
  </si>
  <si>
    <t>Observaciones</t>
  </si>
  <si>
    <t>Servicios</t>
  </si>
  <si>
    <t>Ítem</t>
  </si>
  <si>
    <t>Sin Iniciar</t>
  </si>
  <si>
    <t>Plazo Esperado</t>
  </si>
  <si>
    <t>Finalizado</t>
  </si>
  <si>
    <t>Avance (%)</t>
  </si>
  <si>
    <t>En Proceso (25%)</t>
  </si>
  <si>
    <t>En Proceso (75%)</t>
  </si>
  <si>
    <t>En Proceso (90%)</t>
  </si>
  <si>
    <t>En Proceso (10%)</t>
  </si>
  <si>
    <t>Raro</t>
  </si>
  <si>
    <t>Poco Probable</t>
  </si>
  <si>
    <t>Posible</t>
  </si>
  <si>
    <t>Muy Probable</t>
  </si>
  <si>
    <t>Casi Seguro</t>
  </si>
  <si>
    <t>Despreciable</t>
  </si>
  <si>
    <t>Menor</t>
  </si>
  <si>
    <t>Moderado</t>
  </si>
  <si>
    <t>Mayor</t>
  </si>
  <si>
    <t>Severo</t>
  </si>
  <si>
    <t>Importancia</t>
  </si>
  <si>
    <t>Afectacción</t>
  </si>
  <si>
    <t>Avance Ponderado</t>
  </si>
  <si>
    <t>Peso Porcentual</t>
  </si>
  <si>
    <t>Fecha</t>
  </si>
  <si>
    <r>
      <t>4.1. Plan de Manejo de Tránsito (PMT) aprobado</t>
    </r>
    <r>
      <rPr>
        <b/>
        <vertAlign val="superscript"/>
        <sz val="10"/>
        <color theme="1"/>
        <rFont val="Arial"/>
        <family val="2"/>
      </rPr>
      <t>3</t>
    </r>
  </si>
  <si>
    <r>
      <t>4.2. Autorización de cierre de vías</t>
    </r>
    <r>
      <rPr>
        <b/>
        <vertAlign val="superscript"/>
        <sz val="10"/>
        <color theme="1"/>
        <rFont val="Arial"/>
        <family val="2"/>
      </rPr>
      <t>4</t>
    </r>
    <r>
      <rPr>
        <b/>
        <sz val="10"/>
        <color theme="1"/>
        <rFont val="Arial"/>
        <family val="2"/>
      </rPr>
      <t>.</t>
    </r>
  </si>
  <si>
    <r>
      <t>5.8. Revisión de normas y reglamentos aplicables en la ejecución de obra</t>
    </r>
    <r>
      <rPr>
        <b/>
        <vertAlign val="superscript"/>
        <sz val="10"/>
        <color theme="1"/>
        <rFont val="Arial"/>
        <family val="2"/>
      </rPr>
      <t>5</t>
    </r>
    <r>
      <rPr>
        <b/>
        <sz val="10"/>
        <color theme="1"/>
        <rFont val="Arial"/>
        <family val="2"/>
      </rPr>
      <t>.</t>
    </r>
  </si>
  <si>
    <r>
      <t>7.1. Regencia ambiental</t>
    </r>
    <r>
      <rPr>
        <b/>
        <vertAlign val="superscript"/>
        <sz val="10"/>
        <color theme="1"/>
        <rFont val="Arial"/>
        <family val="2"/>
      </rPr>
      <t>6</t>
    </r>
    <r>
      <rPr>
        <b/>
        <sz val="10"/>
        <color theme="1"/>
        <rFont val="Arial"/>
        <family val="2"/>
      </rPr>
      <t xml:space="preserve"> (garantía, regente y bitácora), SETENA-MINAE.</t>
    </r>
  </si>
  <si>
    <r>
      <t xml:space="preserve">8.2. </t>
    </r>
    <r>
      <rPr>
        <b/>
        <sz val="10"/>
        <color theme="1"/>
        <rFont val="Arial"/>
        <family val="2"/>
      </rPr>
      <t>Expropiaciones.</t>
    </r>
  </si>
  <si>
    <t>Estado de Avance</t>
  </si>
  <si>
    <r>
      <t xml:space="preserve">1 </t>
    </r>
    <r>
      <rPr>
        <b/>
        <sz val="7"/>
        <color theme="4" tint="-0.249977111117893"/>
        <rFont val="Arial"/>
        <family val="2"/>
      </rPr>
      <t>Indicar si será contratado o será suministrado por la administración.</t>
    </r>
  </si>
  <si>
    <r>
      <t>2</t>
    </r>
    <r>
      <rPr>
        <b/>
        <sz val="7"/>
        <color theme="4" tint="-0.249977111117893"/>
        <rFont val="Arial"/>
        <family val="2"/>
      </rPr>
      <t xml:space="preserve"> Para la verificación de la calidad, el plan deberá de contar con la revisión del Depto. de Verificación de la Calidad de la Gerencia. </t>
    </r>
  </si>
  <si>
    <r>
      <t>5</t>
    </r>
    <r>
      <rPr>
        <b/>
        <sz val="7"/>
        <color theme="4" tint="-0.249977111117893"/>
        <rFont val="Arial"/>
        <family val="2"/>
      </rPr>
      <t xml:space="preserve"> Verificación de actualizaciones de normas y/o procedimientos que aplicables en el proyecto.</t>
    </r>
  </si>
  <si>
    <r>
      <t>3</t>
    </r>
    <r>
      <rPr>
        <b/>
        <sz val="7"/>
        <color theme="4" tint="-0.249977111117893"/>
        <rFont val="Arial"/>
        <family val="2"/>
      </rPr>
      <t xml:space="preserve"> Se debe verificar la ruta propuesta para vehículos livianos, vehículos pesados y los pasos peatonales seguros.</t>
    </r>
  </si>
  <si>
    <r>
      <t>4</t>
    </r>
    <r>
      <rPr>
        <b/>
        <sz val="7"/>
        <color theme="4" tint="-0.249977111117893"/>
        <rFont val="Arial"/>
        <family val="2"/>
      </rPr>
      <t xml:space="preserve"> Oficio a la DGIT donde se indiquen los plazos de la ejecución del proyecto y de cierre temporal o total, según el PMT.</t>
    </r>
  </si>
  <si>
    <r>
      <t>6</t>
    </r>
    <r>
      <rPr>
        <b/>
        <sz val="7"/>
        <color theme="4" tint="-0.249977111117893"/>
        <rFont val="Arial"/>
        <family val="2"/>
      </rPr>
      <t xml:space="preserve"> Se debe verificar todos los compromisos ambientales adquiridos ante la licencia.</t>
    </r>
  </si>
  <si>
    <t xml:space="preserve">F30.21.0.07V1 </t>
  </si>
  <si>
    <t>GERENCIA DE CONSTRUCCIÓN DE VÍAS Y PUENTES</t>
  </si>
  <si>
    <t>Teléfono: 2202-5514</t>
  </si>
  <si>
    <t>1. Datos generales del proyecto:</t>
  </si>
  <si>
    <t>1.6. Ingeniero del proyecto</t>
  </si>
  <si>
    <t>1.7. Fecha de entrega del proyecto:</t>
  </si>
  <si>
    <t>Instructivo</t>
  </si>
  <si>
    <t>Objetivo: Fortalecer los mecanismos internos de la Gerencia de Construcción, previo a girar orden de inicio, con el fin de minimizar los posibles riesgos ante elementos que puedan generar suspensiones de los proyectos, de manera que se garantice que se cuenta con todos los elementos necesarios para la ejecución de las obras.</t>
  </si>
  <si>
    <t xml:space="preserve">13. Firma </t>
  </si>
  <si>
    <t>14. Formulario para la revisión de ítems y cantidades para la ejecución del proyecto</t>
  </si>
  <si>
    <t>14.1. ÍTEMS DE OBRA AUTORIZADOS.</t>
  </si>
  <si>
    <t>14.2. SUFICIENCIA DE CANTIDADEDS</t>
  </si>
  <si>
    <t>14.3. OBSERVACIONES</t>
  </si>
  <si>
    <t xml:space="preserve">14.4. ÍTEMS DE OBRA NECESARIOS DE AGREGAR. </t>
  </si>
  <si>
    <t>14.5. CANTIDAD NECESARIA</t>
  </si>
  <si>
    <t>14.6. OBSERVACIONES</t>
  </si>
  <si>
    <t>Requisitos y Condiciones para inicio y ejecución de obras</t>
  </si>
  <si>
    <t xml:space="preserve">1. Identificación del proyecto: Es la información propia del proyecto.
1.1. Nombre del proyecto: Indicar el nombre del proyecto.
1.2. N.º de Licitación: Indicar el número de licitación del proyecto.
1.3. Monto del contrato: Registrar el monto exacto del contrato del proyecto.
1.4. Nombre del contratista: Indicar el nombre completo del contratista, ya sea físico o jurídico.
1.5. Plazo de ejecución: Indicar la fecha del plazo de ejecución.                                                                                                        1.6. Ingeniero del proyecto: Indicar el nombre completo del ingeniero a cargo del proyecto.                                               1.7. Fecha de entrega del proyecto: Registrar la fecha exacta de entrega del proyecto.
2. Ubicación del proyecto: En la información donde se ubica el proyecto.
2.1. Provincia: Indicar la provincia donde se ubica el proyecto. 
2.2. Cantón: Indicar el cantón donde se ubica el proyecto. 
2.3. Distrito: Indicar el distrito donde se ubica el proyecto. 
2.4 Coordenadas de referencia: Indicar las coordenadas de referencia del proyecto.
2.4.1. Norte: Indicar las coordenadas del proyecto, según el punto cardinal solicitado.
2.4.2. Oeste Indicar las coordenadas del proyecto, según el punto cardinal solicitado.
3. Información para la ejecución del proyecto: Es la información de servicios a contratar para la ejecución del proyecto. En esta sección se enumeran los elementos necesarios para una adecuada supervisión del proyecto y la necesidad o no de contar con ellos durante la ejecución de las obras.
3.1. Supervisión de la obra: Indicar si va haber supervisión de la obra e indicar en el segmento de observaciones si la supervisión será contratada o será suministrado por la administración.
3.2. Topografía: Indicar si se realizó topografía (Para la verificación de la calidad, el plan deberá de contar con la revisión del Depto. de Verificación de la Calidad de la Gerencia)
3.3 Verificación de la Calidad: Indicar si se realizó verificación de calidad.
3.4. Regencia Ambiental: Indicar si se realizó regencia ambiental.
3.5 Regencia Minera: Indicar si se realizó regencia minera.
3.6 Servicio de Arqueólogo: Indicar si hubo servicio de arqueología.
3.7 Otros, Especifique: Indicar si hay otra actividad en el proyecto y especificar.
</t>
  </si>
  <si>
    <t xml:space="preserve">4. Permiso de obras en vía pública: Es la información referente a los permisos gestionados ante la Dirección General de Ingeniería de Tránsito (DGIT). Se refiere al Plan de Manejo de Tránsito y si se cuenta con su aprobación, así como de requerirse, la autorización de cierre de vías.
4.1. Plan de Manejo de Tránsito (PMT) aprobado: Indicar si se cuenta con plan de manejo de tránsito aprobado (Se debe verificar la ruta propuesta para vehículos livianos, vehículos pesados y los pasos peatonales seguros).
4.2 Autorización de cierre de vías: Indicar si se cuenta con autorización de cierre de vías (Oficio a la DGIT donde se indiquen los plazos de la ejecución del proyecto y de cierre temporal o total, según el PMT)
5. Condiciones iniciales: Son las indicaciones iniciales del proyecto.
5.1. Inscripción en el Banco de Proyectos de Inversión Púbica del MIDEPLAN: Indicar si cuenta con Inscripción en el Banco de Proyectos de Inversión Púbica del MIDEPLAN.
5.2. Verificación de conflictos con otros proyectos de la administración en el área del proyecto: Indicar si se realizó verificación de conflictos con otros proyectos de la administración en el área del proyecto.
5.3. Revisión cartel, contrato y oferta, planos constructivos, especificaciones técnicas y todo documento durante el proceso: Indicar si se revisó Cartel, contrato y oferta, planos constructivos, especificaciones técnicas y todo documento durante el proceso (enmiendas al cartel, adendas, subsanaciones a la oferta, entre otros).
5.4. Verificación de ítems de pago y cantidades suficientes: Indicar si se realizó verificación de ítems de pago y cantidades suficientes.
5.5. Suficiencia presupuestaria (obra y servicios de apoyo): Indicar si hay suficiencia presupuestaria en obra y en servicios de apoyo.
5.6. Verificación de la metodología constructiva: Indicar si se realizó verificación de la metodología constructiva.
5.7. Revisión de condiciones de seguridad y accesibilidad (Ley 7600): Indicar si se realizó revisión de condiciones de seguridad y accesibilidad.
5.8. Revisión de normas y reglamentos aplicables en la ejecución de obra: Indicar si se realizó verificación de actualizaciones de normas y/o procedimientos que aplicables en el proyecto.
</t>
  </si>
  <si>
    <t xml:space="preserve">6. Gestión de responsables de obra en el Colegio Federado de Ingenieros y Arquitectos (CFIA): Información sobre la gestión de responsables de obra.
6.1. Planos firmados por los responsables del diseño: Indicar si los planos están debidamente firmados por los responsables del diseño.
6.2. Aprobación de señalización de DGIT (espacio en láminas): Indicar si hay señalización de la Dirección General de Ingeniería de Tránsito.
6.3. Trámite de exoneración de obra pública (etapa de diseño): Indicar si se realizó el trámite de exoneración de obra pública en etapa de diseño.
6.4. Inscripción de la dirección técnica (contratista) y de la inspección (CONAVI): Indicar se hay inscripción de la dirección técnica por parte el contratista y de la inspección por parte de CONAVI.
6.5. Trámite de exoneración de honorarios de todos los profesionales: Indicar si hay exoneración de honorarios de todos los profesionales.
6.6 Obtención de la bitácora digital: Indicar si se obtuvo la bitácora digital.
7. Permisos Ambientales: Información correspondiente a los permisos ambientales.
7.1. Regencia ambiental (garantía, regente y bitácora), SETENA-MINAE: Se debe verificar todos los compromisos ambientales adquiridos ante la licencia.
7.2. Permisos de corta de árboles en derecho de vía o zona de protección de ríos (Decreto de Conveniencia Nacional, MOPT): Indicar si están los permisos de corta de árboles en derecho de vía o zona de protección de ríos.
7.3 Permisos de obras en cauce: Indicar si están los permisos de obras en cauce (notificación a la Dirección de Aguas, MINAE).
7.4. Verificación de medidas compensatorias ambientales: Indicar si hay verificación de medidas compensatorias ambientales.
</t>
  </si>
  <si>
    <t xml:space="preserve">8. Aspectos físicos / espaciales: Información sobre aspectos físicos o espaciales del proyecto en el sitio.
8.1. Verificación de las condiciones presentes del sitio (Replanteo del diseño): Indicar si se realizó la verificación de las condiciones presentes del sitio.
8.2. Expropiaciones: Indicar si hay expropiaciones.
8.3. Coordinación previa de relocalización de servicios públicos (previo o en ejecución de obra): Indicar si hubo coordinación previa de relocalización de servicios públicos (previo o en ejecución de obra).
8.4. Coordinación para el levantamiento de las rutas alternas (según el PMT) y sus condiciones iniciales (Municipalidad/CONAVI): Indicar si hay coordinación para el levantamiento de las rutas alternas.
8.5. Invasión a propiedades privadas (proyecto): Indicar si hubo invasión a propiedades privadas.
8.6. Invasiones en el derecho de vía (Dpto. de Inspección Vial y Demoliciones – MOPT): Indicar si hubo invasiones en el derecho de vía.
9. Reunión Pre – Construcción: Información referente a las reuniones antes de la construcción del proyecto, realizadas con Ingeniería de proyecto, empresa constructora, jefatura del Departamento de Verificación de Calidad (en caso de poder asistir), Gerente de Construcción (en caso de poder asistir), consultora del proyecto (en caso de haberse contratado).
9.1. Plan y programa de autocontrol de calidad (autorizado): Indicar si hay plan y programa de autocontrol de calidad autorizado.
9.2. Cronograma de trabajo (PP-01-2020): Indicar si hay cronograma de trabajo.
9.3. Verificación del personal de la empresa (ingenieros, encargados y técnicos): Indicar si hubo verificación del personal de la empresa.
9.4. Verificación de la maquinaria y equipo de trabajo: Indicar si hubo verificación de la maquinaria y equipo de trabajo.
9.5. Información y verificación de fuentes de materiales y su aceptación: Indicar si tienen información y verificación de fuentes de materiales y su aceptación.
9.6. Establecimiento de la jerarquía y las comunicaciones: Indicar si hay autorización del representante del contratista.
9.7. Verificación de los posibles subcontratistas y sus funciones: Indicar si hubo verificación de los posibles subcontratistas.
9.8. Plan de Salud Ocupacional e Higiene Ambiental del proyecto (Firmado por un profesional competente): Indicar si hay Plan de Salud Ocupacional e Higiene Ambiental del proyecto, debidamente firmado por un profesional competente.
9.9. Verificación de sitios y permisos de utilización de escombreras para el proyecto: Indicar si hubo verificación de sitios y permisos de utilización de escombreras para el proyecto.
                                                                                                                                                                                 </t>
  </si>
  <si>
    <t xml:space="preserve"> 12. Conclusiones producto de la revisión de las condiciones del contrato y previas a la ejecución del proyecto: Son las conclusiones  producto de la revisión de las condiciones del contrato y previas a la ejecución del proyecto.                                                                                                                                                                                       13. Firma del Ingeniero de Proyecto: Firma del ingeniero de Proyecto de la Gerencia de Construcción de Vías y Puentes a cargo.
14. Formulario para la revisión de ítems y cantidades para la ejecución del proyecto: Información sobre la revisión de ítems y cantidades para la ejecución del proyecto.
14.1. Ítems de obra autorizados: Indicar los ítems de obra autorizados.
14.2. Suficiencia de cantidades: Indicar si hay o no suficiencia de cantidades.
14.3. Observaciones: Son las observaciones adicionales referentes los ítems de obra autorizados.
14.4. Ítems de obra necesarios de agregar: Indicar los ítems de obra necesarios de agregar.
14.5. Cantidad necesaria: Indicar si está la cantidad necesaria.
</t>
  </si>
  <si>
    <t xml:space="preserve">9.10. Cualquier otro documento establecido en el contrato o que por la naturaleza del proyecto se deba contemplar: Indicar si hay otro documento establecido en el contrato o que por la naturaleza del proyecto se deba contemplar.
10. Inicio de ejecución de obra: Información pertinente a la ejecución de obra. Los responsables de la revisión de las obras es Ingeniero o ingeniero asistente del proyecto. Esta sección corresponde a una serie de revisiones, donde permite aclarar si existe o no el ítem, si se necesita o si está en proceso de contratación.
10.1. Revisión de la póliza de todo riesgo de construcción del contratista: Indicar si hay póliza de todo riesgo de construcción del contratista.
10.2. Revisión de la póliza de responsabilidad civil del contratista: Indicar si hay póliza de responsabilidad civil del contratista.
10.3. Revisión de la póliza de riesgos del trabajo del contratista: Indicar si hay póliza de riesgos del trabajo del contratista.
10.4. Revisión de estar al día con Fondo de Desarrollo Social y Asignaciones Familiares (FODESAF) y en la Caja Costarricense de Seguro Social (CCSS): Indicar si el contratista está al día con Fondo de Desarrollo Social y Asignaciones Familiares (FODESAF) y en la Caja Costarricense de Seguro Social (CCSS).
10.5. Habilitar servicios sanitarios, agua potable, vestidores, casilleros, dormitorios y comedores: Indicar si se debe habilitar servicios sanitarios, agua potable, vestidores, casilleros, dormitorios (de ser necesario) y comedores.
10.6. Solicitar registro o evidencia de la incorporación de la comisión u oficina de salud ocupacional del proyecto en el Consejo de Salud Ocupacional (CSO) del contratista (y subcontratistas): Indicar si se debe solicitar registro o evidencia de la incorporación de la comisión u oficina de salud ocupacional del proyecto en el Consejo de Salud Ocupacional (CSO) del contratista (y subcontratistas), según lo que establecen los artículos 288 y 300 del Código de Trabajo.
10.7. Contar con un aviso preventivo de seguridad y de utilización de equipo de protección personal (EPP): Indicar si se debe contar con un aviso preventivo de seguridad y de utilización de equipo de protección personal (EPP), ubicado en un sitio visible e iluminado, donde se indique la obligación del cumplimiento de las normas de seguridad durante la permanencia en el proyecto.                                                                                                                                    
11. Observaciones adicionales producto de la revisión de las condiciones del contrato y previas a la ejecución del proyecto: Son las observaciones adicionales producto de la revisión de las condiciones del contrato y previas a la ejecución del proyecto.                                                                                                                                               </t>
  </si>
  <si>
    <t xml:space="preserve">10. Inicio de ejecución de obra: </t>
  </si>
  <si>
    <t>¿Se requiere?</t>
  </si>
  <si>
    <r>
      <t>3. Información de servicios a contratar para la ejecución del proyecto</t>
    </r>
    <r>
      <rPr>
        <b/>
        <vertAlign val="superscript"/>
        <sz val="12"/>
        <color theme="1"/>
        <rFont val="Arial"/>
        <family val="2"/>
      </rPr>
      <t>1</t>
    </r>
    <r>
      <rPr>
        <b/>
        <sz val="12"/>
        <color theme="1"/>
        <rFont val="Arial"/>
        <family val="2"/>
      </rPr>
      <t>:</t>
    </r>
  </si>
  <si>
    <r>
      <t>3.1. Supervisión de la obra</t>
    </r>
    <r>
      <rPr>
        <b/>
        <vertAlign val="superscript"/>
        <sz val="10"/>
        <color theme="1"/>
        <rFont val="Arial"/>
        <family val="2"/>
      </rPr>
      <t>2</t>
    </r>
  </si>
  <si>
    <r>
      <t>3.2. Topografía</t>
    </r>
    <r>
      <rPr>
        <b/>
        <vertAlign val="superscript"/>
        <sz val="10"/>
        <color theme="1"/>
        <rFont val="Arial"/>
        <family val="2"/>
      </rPr>
      <t>2</t>
    </r>
  </si>
  <si>
    <t>3.3. Verificación de la Calidad</t>
  </si>
  <si>
    <t>14. Espacio de uso exclusivo para el Departamento de Análisis Administrativo</t>
  </si>
  <si>
    <t>14.1. Comunicado</t>
  </si>
  <si>
    <t>14.2.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</si>
</sst>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quot;Al &quot;dd\-mmmm\-yy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Arial"/>
      <family val="2"/>
    </font>
    <font>
      <b/>
      <sz val="8"/>
      <color theme="1"/>
      <name val="Arial"/>
      <family val="2"/>
    </font>
    <font>
      <b/>
      <sz val="12"/>
      <color theme="1"/>
      <name val="Arial"/>
      <family val="2"/>
    </font>
    <font>
      <sz val="10"/>
      <color theme="1"/>
      <name val="Arial"/>
      <family val="2"/>
    </font>
    <font>
      <sz val="12"/>
      <color theme="1"/>
      <name val="Arial"/>
      <family val="2"/>
    </font>
    <font>
      <b/>
      <vertAlign val="superscript"/>
      <sz val="8"/>
      <color theme="1"/>
      <name val="Arial"/>
      <family val="2"/>
    </font>
    <font>
      <b/>
      <sz val="11"/>
      <color theme="1"/>
      <name val="Arial"/>
      <family val="2"/>
    </font>
    <font>
      <b/>
      <sz val="12"/>
      <color rgb="FF000000"/>
      <name val="Arial"/>
      <family val="2"/>
    </font>
    <font>
      <b/>
      <sz val="1"/>
      <color theme="1"/>
      <name val="Arial"/>
      <family val="2"/>
    </font>
    <font>
      <sz val="12"/>
      <color rgb="FF000000"/>
      <name val="Arial"/>
      <family val="2"/>
    </font>
    <font>
      <b/>
      <i/>
      <sz val="12"/>
      <color theme="1"/>
      <name val="Arial"/>
      <family val="2"/>
    </font>
    <font>
      <b/>
      <sz val="12"/>
      <color rgb="FFFF0000"/>
      <name val="Arial"/>
      <family val="2"/>
    </font>
    <font>
      <b/>
      <sz val="10"/>
      <color rgb="FF000000"/>
      <name val="Arial"/>
      <family val="2"/>
    </font>
    <font>
      <sz val="11"/>
      <color theme="3" tint="0.39997558519241921"/>
      <name val="Calibri"/>
      <family val="2"/>
      <scheme val="minor"/>
    </font>
    <font>
      <b/>
      <sz val="10"/>
      <color theme="1"/>
      <name val="Arial"/>
      <family val="2"/>
    </font>
    <font>
      <b/>
      <sz val="10"/>
      <color theme="0"/>
      <name val="Arial"/>
      <family val="2"/>
    </font>
    <font>
      <b/>
      <vertAlign val="superscript"/>
      <sz val="10"/>
      <color theme="1"/>
      <name val="Arial"/>
      <family val="2"/>
    </font>
    <font>
      <sz val="10"/>
      <name val="Arial"/>
      <family val="2"/>
    </font>
    <font>
      <b/>
      <sz val="16"/>
      <color theme="1"/>
      <name val="Calibri"/>
      <family val="2"/>
      <scheme val="minor"/>
    </font>
    <font>
      <b/>
      <vertAlign val="superscript"/>
      <sz val="7"/>
      <color theme="4" tint="-0.249977111117893"/>
      <name val="Arial"/>
      <family val="2"/>
    </font>
    <font>
      <b/>
      <sz val="7"/>
      <color theme="4" tint="-0.249977111117893"/>
      <name val="Arial"/>
      <family val="2"/>
    </font>
    <font>
      <b/>
      <sz val="10"/>
      <name val="Arial"/>
      <family val="2"/>
    </font>
    <font>
      <b/>
      <sz val="14"/>
      <name val="Arial"/>
      <family val="2"/>
    </font>
    <font>
      <b/>
      <sz val="12"/>
      <color rgb="FF0070C0"/>
      <name val="Arial"/>
      <family val="2"/>
    </font>
    <font>
      <b/>
      <vertAlign val="superscript"/>
      <sz val="12"/>
      <color theme="1"/>
      <name val="Arial"/>
      <family val="2"/>
    </font>
    <font>
      <b/>
      <sz val="11"/>
      <name val="Calibri"/>
      <family val="2"/>
      <scheme val="minor"/>
    </font>
  </fonts>
  <fills count="19">
    <fill>
      <patternFill patternType="none"/>
    </fill>
    <fill>
      <patternFill patternType="gray125"/>
    </fill>
    <fill>
      <patternFill patternType="solid">
        <fgColor theme="1" tint="0.499984740745262"/>
        <bgColor indexed="64"/>
      </patternFill>
    </fill>
    <fill>
      <gradientFill degree="90">
        <stop position="0">
          <color theme="0"/>
        </stop>
        <stop position="0.5">
          <color rgb="FFFFC000"/>
        </stop>
        <stop position="1">
          <color theme="0"/>
        </stop>
      </gradientFill>
    </fill>
    <fill>
      <gradientFill degree="90">
        <stop position="0">
          <color theme="0"/>
        </stop>
        <stop position="0.5">
          <color rgb="FFF53E13"/>
        </stop>
        <stop position="1">
          <color theme="0"/>
        </stop>
      </gradientFill>
    </fill>
    <fill>
      <patternFill patternType="solid">
        <fgColor theme="8"/>
        <bgColor indexed="64"/>
      </patternFill>
    </fill>
    <fill>
      <patternFill patternType="solid">
        <fgColor rgb="FF66FF33"/>
        <bgColor indexed="64"/>
      </patternFill>
    </fill>
    <fill>
      <patternFill patternType="solid">
        <fgColor rgb="FF00B05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gradientFill degree="90">
        <stop position="0">
          <color theme="0"/>
        </stop>
        <stop position="0.5">
          <color rgb="FFED7A33"/>
        </stop>
        <stop position="1">
          <color theme="0"/>
        </stop>
      </gradientFill>
    </fill>
    <fill>
      <gradientFill degree="90">
        <stop position="0">
          <color theme="0"/>
        </stop>
        <stop position="0.5">
          <color rgb="FFBCDF29"/>
        </stop>
        <stop position="1">
          <color theme="0"/>
        </stop>
      </gradientFill>
    </fill>
    <fill>
      <gradientFill degree="90">
        <stop position="0">
          <color theme="0"/>
        </stop>
        <stop position="0.5">
          <color rgb="FF00B050"/>
        </stop>
        <stop position="1">
          <color theme="0"/>
        </stop>
      </gradientFill>
    </fill>
    <fill>
      <gradientFill degree="90">
        <stop position="0">
          <color theme="0"/>
        </stop>
        <stop position="0.5">
          <color theme="7" tint="0.40000610370189521"/>
        </stop>
        <stop position="1">
          <color theme="0"/>
        </stop>
      </gradientFill>
    </fill>
    <fill>
      <patternFill patternType="solid">
        <fgColor theme="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tint="0.399975585192419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90">
    <xf numFmtId="0" fontId="0" fillId="0" borderId="0" xfId="0"/>
    <xf numFmtId="0" fontId="0" fillId="0" borderId="0" xfId="0" applyAlignment="1">
      <alignment horizontal="center"/>
    </xf>
    <xf numFmtId="0" fontId="17" fillId="2" borderId="0" xfId="0" applyFont="1" applyFill="1"/>
    <xf numFmtId="0" fontId="13" fillId="0" borderId="3" xfId="0" applyFont="1" applyBorder="1" applyAlignment="1">
      <alignment horizontal="center" vertical="center"/>
    </xf>
    <xf numFmtId="0" fontId="0" fillId="0" borderId="3" xfId="0" applyBorder="1" applyAlignment="1">
      <alignment horizontal="center"/>
    </xf>
    <xf numFmtId="0" fontId="16" fillId="0" borderId="3" xfId="0" applyFont="1" applyBorder="1" applyAlignment="1">
      <alignment horizontal="center" vertical="center"/>
    </xf>
    <xf numFmtId="0" fontId="19" fillId="0" borderId="0" xfId="0" applyFont="1" applyBorder="1" applyAlignment="1">
      <alignment horizontal="center" vertical="center"/>
    </xf>
    <xf numFmtId="0" fontId="1" fillId="0" borderId="3" xfId="0" applyFont="1" applyBorder="1" applyAlignment="1">
      <alignment horizontal="center"/>
    </xf>
    <xf numFmtId="0" fontId="0" fillId="6" borderId="3" xfId="0" applyFill="1" applyBorder="1" applyAlignment="1">
      <alignment horizontal="center"/>
    </xf>
    <xf numFmtId="0" fontId="0" fillId="7" borderId="3" xfId="0" applyFill="1" applyBorder="1" applyAlignment="1">
      <alignment horizontal="center"/>
    </xf>
    <xf numFmtId="0" fontId="0" fillId="8" borderId="3" xfId="0" applyFill="1" applyBorder="1" applyAlignment="1">
      <alignment horizontal="center"/>
    </xf>
    <xf numFmtId="0" fontId="0" fillId="9" borderId="3" xfId="0" applyFill="1" applyBorder="1" applyAlignment="1">
      <alignment horizontal="center"/>
    </xf>
    <xf numFmtId="0" fontId="0" fillId="10" borderId="3" xfId="0" applyFill="1" applyBorder="1" applyAlignment="1">
      <alignment horizontal="center"/>
    </xf>
    <xf numFmtId="0" fontId="18"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9" fontId="0" fillId="0" borderId="0" xfId="1" applyFont="1" applyAlignment="1">
      <alignment horizontal="center" vertical="center"/>
    </xf>
    <xf numFmtId="10" fontId="0" fillId="0" borderId="0" xfId="1" applyNumberFormat="1" applyFont="1" applyAlignment="1">
      <alignment horizontal="center" vertical="center"/>
    </xf>
    <xf numFmtId="10" fontId="0" fillId="0" borderId="0" xfId="0" applyNumberFormat="1" applyAlignment="1">
      <alignment horizontal="center" vertical="center"/>
    </xf>
    <xf numFmtId="10" fontId="0" fillId="8" borderId="1" xfId="1" applyNumberFormat="1" applyFont="1" applyFill="1" applyBorder="1" applyAlignment="1">
      <alignment horizontal="center" vertical="center"/>
    </xf>
    <xf numFmtId="9" fontId="3" fillId="15" borderId="5" xfId="1" applyFont="1" applyFill="1" applyBorder="1" applyAlignment="1">
      <alignment horizontal="right" vertical="center"/>
    </xf>
    <xf numFmtId="9" fontId="3" fillId="15" borderId="11" xfId="1" applyFont="1" applyFill="1" applyBorder="1" applyAlignment="1">
      <alignment horizontal="right" vertical="center"/>
    </xf>
    <xf numFmtId="9" fontId="3" fillId="15" borderId="14" xfId="1" applyFont="1" applyFill="1" applyBorder="1" applyAlignment="1">
      <alignment horizontal="right" vertical="center"/>
    </xf>
    <xf numFmtId="9" fontId="3" fillId="15" borderId="4" xfId="1" applyFont="1" applyFill="1" applyBorder="1" applyAlignment="1">
      <alignment horizontal="right" vertical="center"/>
    </xf>
    <xf numFmtId="0" fontId="0" fillId="15" borderId="0" xfId="0" applyFill="1"/>
    <xf numFmtId="0" fontId="6" fillId="15" borderId="0" xfId="0" applyFont="1" applyFill="1" applyBorder="1" applyAlignment="1">
      <alignment horizontal="center" vertical="center"/>
    </xf>
    <xf numFmtId="0" fontId="7" fillId="15" borderId="3"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0" xfId="0" applyFont="1" applyFill="1" applyAlignment="1">
      <alignment horizontal="center" vertical="center"/>
    </xf>
    <xf numFmtId="0" fontId="5" fillId="15" borderId="0" xfId="0" applyFont="1" applyFill="1" applyAlignment="1">
      <alignment horizontal="left" vertical="center"/>
    </xf>
    <xf numFmtId="0" fontId="6" fillId="15" borderId="0" xfId="0" applyFont="1" applyFill="1" applyBorder="1" applyAlignment="1">
      <alignment horizontal="left" vertical="center"/>
    </xf>
    <xf numFmtId="0" fontId="6" fillId="15" borderId="0" xfId="0" applyFont="1" applyFill="1" applyAlignment="1">
      <alignment horizontal="left" vertical="center"/>
    </xf>
    <xf numFmtId="0" fontId="9" fillId="15" borderId="0" xfId="0" applyFont="1" applyFill="1" applyAlignment="1">
      <alignment horizontal="left" vertical="center"/>
    </xf>
    <xf numFmtId="0" fontId="12" fillId="15" borderId="0" xfId="0" applyFont="1" applyFill="1" applyAlignment="1">
      <alignment horizontal="left" vertical="center"/>
    </xf>
    <xf numFmtId="0" fontId="6" fillId="15" borderId="0" xfId="0" applyFont="1" applyFill="1" applyBorder="1" applyAlignment="1">
      <alignment horizontal="left" vertical="center" wrapText="1"/>
    </xf>
    <xf numFmtId="0" fontId="15" fillId="15" borderId="0" xfId="0" applyFont="1" applyFill="1" applyAlignment="1">
      <alignment horizontal="left" vertical="center"/>
    </xf>
    <xf numFmtId="0" fontId="0" fillId="15" borderId="0" xfId="0" applyFill="1" applyAlignment="1">
      <alignment horizontal="left"/>
    </xf>
    <xf numFmtId="0" fontId="14" fillId="15" borderId="0" xfId="0" applyFont="1" applyFill="1" applyBorder="1" applyAlignment="1">
      <alignment horizontal="center" vertical="center"/>
    </xf>
    <xf numFmtId="0" fontId="7" fillId="15" borderId="10" xfId="0" applyFont="1" applyFill="1" applyBorder="1" applyAlignment="1">
      <alignment horizontal="center" vertical="center"/>
    </xf>
    <xf numFmtId="9" fontId="21" fillId="15" borderId="3" xfId="1" quotePrefix="1" applyFont="1" applyFill="1" applyBorder="1" applyAlignment="1">
      <alignment horizontal="center" vertical="center" wrapText="1"/>
    </xf>
    <xf numFmtId="9" fontId="7" fillId="15" borderId="3" xfId="1" applyFont="1" applyFill="1" applyBorder="1" applyAlignment="1">
      <alignment horizontal="center" vertical="center" wrapText="1"/>
    </xf>
    <xf numFmtId="164" fontId="7" fillId="15" borderId="5" xfId="0" applyNumberFormat="1" applyFont="1" applyFill="1" applyBorder="1" applyAlignment="1">
      <alignment horizontal="center" vertical="center" wrapText="1"/>
    </xf>
    <xf numFmtId="164" fontId="7" fillId="15" borderId="10" xfId="0" applyNumberFormat="1" applyFont="1" applyFill="1" applyBorder="1" applyAlignment="1">
      <alignment horizontal="center" vertical="center" wrapText="1"/>
    </xf>
    <xf numFmtId="0" fontId="0" fillId="16" borderId="1" xfId="0" applyFill="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Border="1"/>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3" fillId="0" borderId="0" xfId="0" applyFont="1"/>
    <xf numFmtId="14" fontId="3" fillId="16" borderId="0" xfId="0" applyNumberFormat="1" applyFont="1" applyFill="1"/>
    <xf numFmtId="0" fontId="6" fillId="15" borderId="2" xfId="0" applyFont="1" applyFill="1" applyBorder="1" applyAlignment="1">
      <alignment vertical="center"/>
    </xf>
    <xf numFmtId="0" fontId="18" fillId="3" borderId="0" xfId="0" applyFont="1" applyFill="1" applyBorder="1" applyAlignment="1">
      <alignment horizontal="center" vertical="center"/>
    </xf>
    <xf numFmtId="0" fontId="18" fillId="15" borderId="5" xfId="0" applyFont="1" applyFill="1" applyBorder="1" applyAlignment="1">
      <alignment horizontal="left" vertical="center"/>
    </xf>
    <xf numFmtId="0" fontId="18" fillId="15" borderId="10" xfId="0" applyFont="1" applyFill="1" applyBorder="1" applyAlignment="1">
      <alignment horizontal="left" vertical="center"/>
    </xf>
    <xf numFmtId="0" fontId="0" fillId="15" borderId="0" xfId="0" applyFill="1" applyAlignment="1">
      <alignment horizontal="center"/>
    </xf>
    <xf numFmtId="0" fontId="10" fillId="15" borderId="0" xfId="0" applyFont="1" applyFill="1" applyAlignment="1"/>
    <xf numFmtId="0" fontId="13" fillId="0" borderId="7" xfId="0" applyFont="1" applyBorder="1" applyAlignment="1">
      <alignment horizontal="center" vertical="center"/>
    </xf>
    <xf numFmtId="0" fontId="16" fillId="0" borderId="1" xfId="0" applyFont="1" applyBorder="1" applyAlignment="1">
      <alignment horizontal="center" vertical="center"/>
    </xf>
    <xf numFmtId="0" fontId="0" fillId="0" borderId="3" xfId="0" applyBorder="1"/>
    <xf numFmtId="0" fontId="8" fillId="0" borderId="0" xfId="0" applyFont="1"/>
    <xf numFmtId="0" fontId="8" fillId="15" borderId="0" xfId="0" applyFont="1" applyFill="1" applyAlignment="1">
      <alignment horizontal="center" vertical="center"/>
    </xf>
    <xf numFmtId="0" fontId="18" fillId="4" borderId="0" xfId="0" applyFont="1" applyFill="1" applyBorder="1" applyAlignment="1">
      <alignment horizontal="center" vertical="center"/>
    </xf>
    <xf numFmtId="0" fontId="18" fillId="11"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14" borderId="0" xfId="0" applyFont="1" applyFill="1" applyBorder="1" applyAlignment="1">
      <alignment horizontal="center" vertical="center"/>
    </xf>
    <xf numFmtId="0" fontId="18" fillId="12" borderId="4"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16" xfId="0" applyFont="1" applyFill="1" applyBorder="1" applyAlignment="1">
      <alignment horizontal="center" vertical="center"/>
    </xf>
    <xf numFmtId="164" fontId="7" fillId="15" borderId="5" xfId="0" applyNumberFormat="1" applyFont="1" applyFill="1" applyBorder="1" applyAlignment="1">
      <alignment horizontal="center" vertical="center" wrapText="1"/>
    </xf>
    <xf numFmtId="164" fontId="7" fillId="15" borderId="10" xfId="0" applyNumberFormat="1"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15" borderId="2" xfId="0" applyFont="1" applyFill="1" applyBorder="1" applyAlignment="1">
      <alignment horizontal="center" vertical="center"/>
    </xf>
    <xf numFmtId="0" fontId="14"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3" xfId="0" applyFont="1" applyFill="1" applyBorder="1" applyAlignment="1">
      <alignment horizontal="center" vertical="center" wrapText="1"/>
    </xf>
    <xf numFmtId="0" fontId="16" fillId="15" borderId="9" xfId="0" applyFont="1" applyFill="1" applyBorder="1" applyAlignment="1">
      <alignment horizontal="left" vertical="center" wrapText="1"/>
    </xf>
    <xf numFmtId="0" fontId="16" fillId="15" borderId="10" xfId="0" applyFont="1" applyFill="1" applyBorder="1" applyAlignment="1">
      <alignment horizontal="left" vertical="center" wrapText="1"/>
    </xf>
    <xf numFmtId="0" fontId="8" fillId="15" borderId="0" xfId="0" applyFont="1" applyFill="1" applyAlignment="1">
      <alignment horizontal="center" vertical="center"/>
    </xf>
    <xf numFmtId="0" fontId="1" fillId="5" borderId="16" xfId="0" applyFont="1" applyFill="1" applyBorder="1" applyAlignment="1">
      <alignment horizontal="center" vertical="center" textRotation="90"/>
    </xf>
    <xf numFmtId="165" fontId="10" fillId="17" borderId="11" xfId="0" applyNumberFormat="1" applyFont="1" applyFill="1" applyBorder="1" applyAlignment="1">
      <alignment horizontal="center" vertical="center" wrapText="1"/>
    </xf>
    <xf numFmtId="165" fontId="10" fillId="17" borderId="13" xfId="0" applyNumberFormat="1" applyFont="1" applyFill="1" applyBorder="1" applyAlignment="1">
      <alignment horizontal="center" vertical="center" wrapText="1"/>
    </xf>
    <xf numFmtId="165" fontId="10" fillId="17" borderId="14" xfId="0" applyNumberFormat="1" applyFont="1" applyFill="1" applyBorder="1" applyAlignment="1">
      <alignment horizontal="center" vertical="center" wrapText="1"/>
    </xf>
    <xf numFmtId="165" fontId="10" fillId="17" borderId="15" xfId="0" applyNumberFormat="1" applyFont="1" applyFill="1" applyBorder="1" applyAlignment="1">
      <alignment horizontal="center" vertical="center" wrapText="1"/>
    </xf>
    <xf numFmtId="10" fontId="22" fillId="15" borderId="6" xfId="0" applyNumberFormat="1" applyFont="1" applyFill="1" applyBorder="1" applyAlignment="1">
      <alignment horizontal="center" vertical="center"/>
    </xf>
    <xf numFmtId="0" fontId="22" fillId="15" borderId="7"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9" xfId="0" applyFont="1" applyFill="1" applyBorder="1" applyAlignment="1">
      <alignment horizontal="center" vertical="center"/>
    </xf>
    <xf numFmtId="0" fontId="8" fillId="15" borderId="10" xfId="0" applyFont="1" applyFill="1" applyBorder="1" applyAlignment="1">
      <alignment horizontal="center" vertical="center"/>
    </xf>
    <xf numFmtId="0" fontId="18" fillId="15" borderId="9" xfId="0" applyFont="1" applyFill="1" applyBorder="1" applyAlignment="1">
      <alignment horizontal="left" vertical="center" wrapText="1"/>
    </xf>
    <xf numFmtId="0" fontId="18" fillId="15" borderId="10" xfId="0" applyFont="1" applyFill="1" applyBorder="1" applyAlignment="1">
      <alignment horizontal="left" vertical="center" wrapText="1"/>
    </xf>
    <xf numFmtId="0" fontId="8" fillId="15" borderId="12"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23" fillId="15" borderId="8" xfId="0" applyFont="1" applyFill="1" applyBorder="1" applyAlignment="1">
      <alignment horizontal="left" vertical="center"/>
    </xf>
    <xf numFmtId="0" fontId="6" fillId="15" borderId="2" xfId="0" applyFont="1" applyFill="1" applyBorder="1" applyAlignment="1">
      <alignment horizontal="center" vertical="center" wrapText="1"/>
    </xf>
    <xf numFmtId="0" fontId="23" fillId="15" borderId="0" xfId="0" applyFont="1" applyFill="1" applyAlignment="1">
      <alignment vertical="center" wrapText="1"/>
    </xf>
    <xf numFmtId="0" fontId="0" fillId="5" borderId="12" xfId="0" applyFont="1" applyFill="1" applyBorder="1" applyAlignment="1">
      <alignment horizontal="center" vertical="center"/>
    </xf>
    <xf numFmtId="0" fontId="7" fillId="15" borderId="3" xfId="0" applyFont="1" applyFill="1" applyBorder="1" applyAlignment="1">
      <alignment horizontal="center" vertical="center"/>
    </xf>
    <xf numFmtId="0" fontId="0" fillId="15" borderId="3" xfId="0" applyFill="1" applyBorder="1" applyAlignment="1">
      <alignment horizontal="center"/>
    </xf>
    <xf numFmtId="0" fontId="25" fillId="15" borderId="5" xfId="0" applyFont="1" applyFill="1" applyBorder="1" applyAlignment="1">
      <alignment horizontal="left" vertical="center"/>
    </xf>
    <xf numFmtId="0" fontId="25" fillId="15" borderId="10" xfId="0" applyFont="1" applyFill="1" applyBorder="1" applyAlignment="1">
      <alignment horizontal="left" vertical="center"/>
    </xf>
    <xf numFmtId="0" fontId="25" fillId="15" borderId="5" xfId="0" applyFont="1" applyFill="1" applyBorder="1" applyAlignment="1">
      <alignment horizontal="left" vertical="center" wrapText="1"/>
    </xf>
    <xf numFmtId="0" fontId="25" fillId="15" borderId="10" xfId="0" applyFont="1" applyFill="1" applyBorder="1" applyAlignment="1">
      <alignment horizontal="left" vertical="center" wrapText="1"/>
    </xf>
    <xf numFmtId="0" fontId="18" fillId="13" borderId="4" xfId="0" applyFont="1" applyFill="1" applyBorder="1" applyAlignment="1">
      <alignment horizontal="center" vertical="center"/>
    </xf>
    <xf numFmtId="0" fontId="18" fillId="13" borderId="0" xfId="0" applyFont="1" applyFill="1" applyBorder="1" applyAlignment="1">
      <alignment horizontal="center" vertical="center"/>
    </xf>
    <xf numFmtId="0" fontId="18" fillId="13" borderId="16" xfId="0" applyFont="1" applyFill="1" applyBorder="1" applyAlignment="1">
      <alignment horizontal="center" vertical="center"/>
    </xf>
    <xf numFmtId="0" fontId="26" fillId="15" borderId="0" xfId="0" applyFont="1" applyFill="1" applyAlignment="1">
      <alignment horizontal="center" vertical="center"/>
    </xf>
    <xf numFmtId="0" fontId="18" fillId="15" borderId="5" xfId="0" applyFont="1" applyFill="1" applyBorder="1" applyAlignment="1">
      <alignment horizontal="left" vertical="center"/>
    </xf>
    <xf numFmtId="0" fontId="18" fillId="15" borderId="10" xfId="0" applyFont="1" applyFill="1" applyBorder="1" applyAlignment="1">
      <alignment horizontal="left" vertical="center"/>
    </xf>
    <xf numFmtId="0" fontId="23" fillId="15" borderId="0" xfId="0" applyFont="1" applyFill="1" applyAlignment="1">
      <alignment horizontal="left" vertical="center"/>
    </xf>
    <xf numFmtId="0" fontId="0" fillId="15" borderId="8" xfId="0" applyFill="1" applyBorder="1" applyAlignment="1">
      <alignment horizontal="center"/>
    </xf>
    <xf numFmtId="165" fontId="10" fillId="17" borderId="5" xfId="0" applyNumberFormat="1" applyFont="1" applyFill="1" applyBorder="1" applyAlignment="1">
      <alignment horizontal="center" vertical="center" wrapText="1"/>
    </xf>
    <xf numFmtId="165" fontId="10" fillId="17" borderId="9" xfId="0" applyNumberFormat="1" applyFont="1" applyFill="1" applyBorder="1" applyAlignment="1">
      <alignment horizontal="center" vertical="center" wrapText="1"/>
    </xf>
    <xf numFmtId="164" fontId="10" fillId="15" borderId="5" xfId="0" applyNumberFormat="1" applyFont="1" applyFill="1" applyBorder="1" applyAlignment="1">
      <alignment horizontal="center" vertical="center" wrapText="1"/>
    </xf>
    <xf numFmtId="164" fontId="10" fillId="15" borderId="9" xfId="0" applyNumberFormat="1" applyFont="1" applyFill="1" applyBorder="1" applyAlignment="1">
      <alignment horizontal="center" vertical="center" wrapText="1"/>
    </xf>
    <xf numFmtId="164" fontId="10" fillId="15" borderId="10" xfId="0" applyNumberFormat="1" applyFont="1" applyFill="1" applyBorder="1" applyAlignment="1">
      <alignment horizontal="center" vertical="center" wrapText="1"/>
    </xf>
    <xf numFmtId="0" fontId="0" fillId="15" borderId="0" xfId="0" applyFill="1" applyBorder="1" applyAlignment="1">
      <alignment horizontal="center"/>
    </xf>
    <xf numFmtId="0" fontId="0" fillId="15" borderId="20" xfId="0" applyFill="1" applyBorder="1" applyAlignment="1">
      <alignment horizontal="center"/>
    </xf>
    <xf numFmtId="0" fontId="0" fillId="15" borderId="21" xfId="0" applyFill="1" applyBorder="1" applyAlignment="1">
      <alignment horizontal="center"/>
    </xf>
    <xf numFmtId="0" fontId="0" fillId="15" borderId="22" xfId="0" applyFill="1" applyBorder="1" applyAlignment="1">
      <alignment horizontal="center"/>
    </xf>
    <xf numFmtId="0" fontId="0" fillId="15" borderId="23" xfId="0" applyFill="1" applyBorder="1" applyAlignment="1">
      <alignment horizontal="center"/>
    </xf>
    <xf numFmtId="0" fontId="0" fillId="15" borderId="24" xfId="0" applyFill="1" applyBorder="1" applyAlignment="1">
      <alignment horizontal="center"/>
    </xf>
    <xf numFmtId="0" fontId="0" fillId="15" borderId="25" xfId="0" applyFill="1" applyBorder="1" applyAlignment="1">
      <alignment horizontal="center"/>
    </xf>
    <xf numFmtId="0" fontId="0" fillId="15" borderId="2" xfId="0" applyFill="1" applyBorder="1" applyAlignment="1">
      <alignment horizontal="center"/>
    </xf>
    <xf numFmtId="0" fontId="0" fillId="15" borderId="26" xfId="0" applyFill="1" applyBorder="1" applyAlignment="1">
      <alignment horizontal="center"/>
    </xf>
    <xf numFmtId="0" fontId="29" fillId="18" borderId="17" xfId="0" applyFont="1" applyFill="1" applyBorder="1" applyAlignment="1">
      <alignment horizontal="center"/>
    </xf>
    <xf numFmtId="0" fontId="29" fillId="18" borderId="18" xfId="0" applyFont="1" applyFill="1" applyBorder="1" applyAlignment="1">
      <alignment horizontal="center"/>
    </xf>
    <xf numFmtId="0" fontId="29" fillId="18" borderId="19" xfId="0" applyFont="1" applyFill="1" applyBorder="1" applyAlignment="1">
      <alignment horizontal="center"/>
    </xf>
    <xf numFmtId="0" fontId="2" fillId="18" borderId="20" xfId="0" applyFont="1" applyFill="1" applyBorder="1" applyAlignment="1">
      <alignment horizontal="center"/>
    </xf>
    <xf numFmtId="0" fontId="2" fillId="18" borderId="21" xfId="0" applyFont="1" applyFill="1" applyBorder="1" applyAlignment="1">
      <alignment horizontal="center"/>
    </xf>
    <xf numFmtId="0" fontId="2" fillId="18" borderId="22" xfId="0" applyFont="1" applyFill="1" applyBorder="1" applyAlignment="1">
      <alignment horizontal="center"/>
    </xf>
    <xf numFmtId="0" fontId="6" fillId="15" borderId="0" xfId="0" applyFont="1" applyFill="1" applyAlignment="1">
      <alignment horizontal="center" vertical="center"/>
    </xf>
    <xf numFmtId="0" fontId="10" fillId="15" borderId="0" xfId="0" applyFont="1" applyFill="1" applyAlignment="1">
      <alignment horizontal="center"/>
    </xf>
    <xf numFmtId="0" fontId="0" fillId="15" borderId="14" xfId="0" applyFill="1" applyBorder="1" applyAlignment="1">
      <alignment horizontal="center"/>
    </xf>
    <xf numFmtId="0" fontId="0" fillId="15" borderId="15" xfId="0" applyFill="1" applyBorder="1" applyAlignment="1">
      <alignment horizontal="center"/>
    </xf>
    <xf numFmtId="0" fontId="0" fillId="15" borderId="11" xfId="0" applyFill="1" applyBorder="1" applyAlignment="1">
      <alignment horizontal="center"/>
    </xf>
    <xf numFmtId="0" fontId="0" fillId="15" borderId="13" xfId="0" applyFill="1" applyBorder="1" applyAlignment="1">
      <alignment horizontal="center"/>
    </xf>
    <xf numFmtId="0" fontId="7" fillId="15" borderId="5" xfId="0" applyFont="1" applyFill="1" applyBorder="1" applyAlignment="1">
      <alignment horizontal="center" vertical="center"/>
    </xf>
    <xf numFmtId="0" fontId="7" fillId="15" borderId="10" xfId="0" applyFont="1" applyFill="1" applyBorder="1" applyAlignment="1">
      <alignment horizontal="center" vertical="center"/>
    </xf>
    <xf numFmtId="0" fontId="0" fillId="0" borderId="3" xfId="0" applyBorder="1" applyAlignment="1">
      <alignment horizontal="center"/>
    </xf>
    <xf numFmtId="0" fontId="13" fillId="0" borderId="3" xfId="0" applyFont="1" applyBorder="1" applyAlignment="1">
      <alignment horizontal="center" vertical="center" wrapText="1"/>
    </xf>
    <xf numFmtId="0" fontId="11"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0" fillId="0" borderId="7" xfId="0" applyBorder="1" applyAlignment="1">
      <alignment horizontal="center"/>
    </xf>
    <xf numFmtId="0" fontId="11" fillId="0" borderId="7" xfId="0" applyFont="1" applyBorder="1" applyAlignment="1">
      <alignment horizontal="center" vertical="center"/>
    </xf>
    <xf numFmtId="0" fontId="6" fillId="15" borderId="20" xfId="0" applyFont="1" applyFill="1" applyBorder="1" applyAlignment="1">
      <alignment horizontal="center"/>
    </xf>
    <xf numFmtId="0" fontId="6" fillId="15" borderId="21" xfId="0" applyFont="1" applyFill="1" applyBorder="1" applyAlignment="1">
      <alignment horizontal="center"/>
    </xf>
    <xf numFmtId="0" fontId="6" fillId="15" borderId="22" xfId="0" applyFont="1" applyFill="1" applyBorder="1" applyAlignment="1">
      <alignment horizont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 xfId="0" applyFont="1" applyBorder="1" applyAlignment="1">
      <alignment horizontal="center" vertical="center"/>
    </xf>
    <xf numFmtId="0" fontId="16" fillId="0" borderId="26"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6" fillId="15" borderId="23" xfId="0" applyFont="1" applyFill="1" applyBorder="1" applyAlignment="1">
      <alignment horizontal="center"/>
    </xf>
    <xf numFmtId="0" fontId="6" fillId="15" borderId="0" xfId="0" applyFont="1" applyFill="1" applyBorder="1" applyAlignment="1">
      <alignment horizontal="center"/>
    </xf>
    <xf numFmtId="0" fontId="6" fillId="15" borderId="24" xfId="0" applyFont="1" applyFill="1" applyBorder="1" applyAlignment="1">
      <alignment horizontal="center"/>
    </xf>
    <xf numFmtId="0" fontId="6" fillId="15" borderId="25" xfId="0" applyFont="1" applyFill="1" applyBorder="1" applyAlignment="1">
      <alignment horizontal="center"/>
    </xf>
    <xf numFmtId="0" fontId="6" fillId="15" borderId="2" xfId="0" applyFont="1" applyFill="1" applyBorder="1" applyAlignment="1">
      <alignment horizontal="center"/>
    </xf>
    <xf numFmtId="0" fontId="6" fillId="15" borderId="26" xfId="0" applyFont="1" applyFill="1" applyBorder="1" applyAlignment="1">
      <alignment horizontal="center"/>
    </xf>
    <xf numFmtId="0" fontId="0" fillId="0" borderId="21" xfId="0" applyBorder="1" applyAlignment="1">
      <alignment horizontal="center"/>
    </xf>
    <xf numFmtId="0" fontId="6" fillId="0" borderId="25" xfId="0" applyFont="1" applyBorder="1" applyAlignment="1">
      <alignment horizontal="center"/>
    </xf>
    <xf numFmtId="0" fontId="6" fillId="0" borderId="2" xfId="0" applyFont="1" applyBorder="1" applyAlignment="1">
      <alignment horizontal="center"/>
    </xf>
    <xf numFmtId="0" fontId="6" fillId="0" borderId="26" xfId="0" applyFont="1" applyBorder="1" applyAlignment="1">
      <alignment horizontal="center"/>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8" fillId="0" borderId="3" xfId="0" applyFont="1" applyBorder="1" applyAlignment="1">
      <alignment horizontal="left" vertical="center"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cellXfs>
  <cellStyles count="2">
    <cellStyle name="Normal" xfId="0" builtinId="0"/>
    <cellStyle name="Porcentaje" xfId="1" builtinId="5"/>
  </cellStyles>
  <dxfs count="7">
    <dxf>
      <fill>
        <gradientFill degree="225">
          <stop position="0">
            <color theme="0"/>
          </stop>
          <stop position="1">
            <color rgb="FFF53E13"/>
          </stop>
        </gradientFill>
      </fill>
    </dxf>
    <dxf>
      <fill>
        <gradientFill type="path">
          <stop position="0">
            <color theme="0"/>
          </stop>
          <stop position="1">
            <color rgb="FF00B0F0"/>
          </stop>
        </gradientFill>
      </fill>
    </dxf>
    <dxf>
      <fill>
        <gradientFill type="path">
          <stop position="0">
            <color theme="0"/>
          </stop>
          <stop position="1">
            <color rgb="FF66FF33"/>
          </stop>
        </gradientFill>
      </fill>
    </dxf>
    <dxf>
      <fill>
        <gradientFill type="path">
          <stop position="0">
            <color theme="0"/>
          </stop>
          <stop position="1">
            <color rgb="FF00B050"/>
          </stop>
        </gradientFill>
      </fill>
    </dxf>
    <dxf>
      <fill>
        <gradientFill type="path">
          <stop position="0">
            <color theme="0"/>
          </stop>
          <stop position="1">
            <color rgb="FFFFFF00"/>
          </stop>
        </gradientFill>
      </fill>
    </dxf>
    <dxf>
      <fill>
        <gradientFill type="path">
          <stop position="0">
            <color theme="0"/>
          </stop>
          <stop position="1">
            <color rgb="FFFF6600"/>
          </stop>
        </gradientFill>
      </fill>
    </dxf>
    <dxf>
      <fill>
        <gradientFill type="path">
          <stop position="0">
            <color theme="0"/>
          </stop>
          <stop position="1">
            <color rgb="FFFF0000"/>
          </stop>
        </gradientFill>
      </fill>
    </dxf>
  </dxfs>
  <tableStyles count="0" defaultTableStyle="TableStyleMedium2" defaultPivotStyle="PivotStyleLight16"/>
  <colors>
    <mruColors>
      <color rgb="FFFFEB84"/>
      <color rgb="FF63BE7B"/>
      <color rgb="FFF8696B"/>
      <color rgb="FFFF0000"/>
      <color rgb="FFED7A33"/>
      <color rgb="FF3EE4EC"/>
      <color rgb="FFF53E13"/>
      <color rgb="FFBCDF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51955</xdr:colOff>
      <xdr:row>0</xdr:row>
      <xdr:rowOff>86590</xdr:rowOff>
    </xdr:from>
    <xdr:to>
      <xdr:col>2</xdr:col>
      <xdr:colOff>311727</xdr:colOff>
      <xdr:row>3</xdr:row>
      <xdr:rowOff>121227</xdr:rowOff>
    </xdr:to>
    <xdr:pic>
      <xdr:nvPicPr>
        <xdr:cNvPr id="2" name="Imagen 1">
          <a:extLst>
            <a:ext uri="{FF2B5EF4-FFF2-40B4-BE49-F238E27FC236}">
              <a16:creationId xmlns:a16="http://schemas.microsoft.com/office/drawing/2014/main" id="{6262DA4A-5402-41F1-A58B-5797CAEC0EC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955" y="86590"/>
          <a:ext cx="1212272" cy="606137"/>
        </a:xfrm>
        <a:prstGeom prst="rect">
          <a:avLst/>
        </a:prstGeom>
      </xdr:spPr>
    </xdr:pic>
    <xdr:clientData/>
  </xdr:twoCellAnchor>
  <xdr:twoCellAnchor editAs="oneCell">
    <xdr:from>
      <xdr:col>5</xdr:col>
      <xdr:colOff>496093</xdr:colOff>
      <xdr:row>129</xdr:row>
      <xdr:rowOff>59530</xdr:rowOff>
    </xdr:from>
    <xdr:to>
      <xdr:col>7</xdr:col>
      <xdr:colOff>59531</xdr:colOff>
      <xdr:row>135</xdr:row>
      <xdr:rowOff>152590</xdr:rowOff>
    </xdr:to>
    <xdr:pic>
      <xdr:nvPicPr>
        <xdr:cNvPr id="3" name="Imagen 2">
          <a:extLst>
            <a:ext uri="{FF2B5EF4-FFF2-40B4-BE49-F238E27FC236}">
              <a16:creationId xmlns:a16="http://schemas.microsoft.com/office/drawing/2014/main" id="{5A35CE31-B32E-4304-9B9A-374CE393D6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4218" y="47962343"/>
          <a:ext cx="1250157" cy="122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69453</xdr:colOff>
      <xdr:row>129</xdr:row>
      <xdr:rowOff>109139</xdr:rowOff>
    </xdr:from>
    <xdr:to>
      <xdr:col>3</xdr:col>
      <xdr:colOff>148827</xdr:colOff>
      <xdr:row>135</xdr:row>
      <xdr:rowOff>72403</xdr:rowOff>
    </xdr:to>
    <xdr:pic>
      <xdr:nvPicPr>
        <xdr:cNvPr id="4" name="Imagen 3">
          <a:extLst>
            <a:ext uri="{FF2B5EF4-FFF2-40B4-BE49-F238E27FC236}">
              <a16:creationId xmlns:a16="http://schemas.microsoft.com/office/drawing/2014/main" id="{3647C546-6744-4D83-A3B7-CFF801D7046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1953" y="48011952"/>
          <a:ext cx="1150937" cy="1094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51955</xdr:colOff>
      <xdr:row>0</xdr:row>
      <xdr:rowOff>47626</xdr:rowOff>
    </xdr:from>
    <xdr:to>
      <xdr:col>1</xdr:col>
      <xdr:colOff>314325</xdr:colOff>
      <xdr:row>2</xdr:row>
      <xdr:rowOff>142876</xdr:rowOff>
    </xdr:to>
    <xdr:pic>
      <xdr:nvPicPr>
        <xdr:cNvPr id="3" name="Imagen 2">
          <a:extLst>
            <a:ext uri="{FF2B5EF4-FFF2-40B4-BE49-F238E27FC236}">
              <a16:creationId xmlns:a16="http://schemas.microsoft.com/office/drawing/2014/main" id="{F2A04AA0-E3A5-458D-BFC3-990AFC23CA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955" y="47626"/>
          <a:ext cx="102437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90054</xdr:colOff>
      <xdr:row>0</xdr:row>
      <xdr:rowOff>58016</xdr:rowOff>
    </xdr:from>
    <xdr:to>
      <xdr:col>1</xdr:col>
      <xdr:colOff>666749</xdr:colOff>
      <xdr:row>4</xdr:row>
      <xdr:rowOff>2721</xdr:rowOff>
    </xdr:to>
    <xdr:pic>
      <xdr:nvPicPr>
        <xdr:cNvPr id="2" name="Imagen 1">
          <a:extLst>
            <a:ext uri="{FF2B5EF4-FFF2-40B4-BE49-F238E27FC236}">
              <a16:creationId xmlns:a16="http://schemas.microsoft.com/office/drawing/2014/main" id="{C1909004-BE57-4E77-9E81-C5ED5159F0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54" y="58016"/>
          <a:ext cx="1338695" cy="7611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2888-5009-4B18-9015-6150CD8D2ED2}">
  <sheetPr>
    <tabColor theme="9" tint="0.59999389629810485"/>
  </sheetPr>
  <dimension ref="A1:T137"/>
  <sheetViews>
    <sheetView showGridLines="0" topLeftCell="A119" zoomScale="96" zoomScaleNormal="96" workbookViewId="0">
      <selection activeCell="P126" sqref="P126"/>
    </sheetView>
  </sheetViews>
  <sheetFormatPr baseColWidth="10" defaultRowHeight="15" x14ac:dyDescent="0.25"/>
  <cols>
    <col min="1" max="1" width="3.42578125" style="24" customWidth="1"/>
    <col min="2" max="2" width="10.85546875" style="38"/>
    <col min="3" max="3" width="16.140625" style="24" customWidth="1"/>
    <col min="4" max="4" width="19.42578125" style="24" customWidth="1"/>
    <col min="5" max="5" width="10.85546875" style="24"/>
    <col min="6" max="6" width="12.85546875" style="24" customWidth="1"/>
    <col min="7" max="7" width="12.42578125" style="24" customWidth="1"/>
    <col min="8" max="8" width="6.85546875" style="24" customWidth="1"/>
    <col min="9" max="9" width="10.85546875" style="24" customWidth="1"/>
    <col min="10" max="10" width="1.140625" style="2" customWidth="1"/>
    <col min="11" max="11" width="11.7109375" customWidth="1"/>
    <col min="12" max="12" width="13.85546875" customWidth="1"/>
    <col min="13" max="13" width="5.5703125" hidden="1" customWidth="1"/>
    <col min="14" max="14" width="5.7109375" hidden="1" customWidth="1"/>
    <col min="15" max="15" width="6" hidden="1" customWidth="1"/>
    <col min="16" max="16" width="6.42578125" customWidth="1"/>
    <col min="17" max="17" width="12.5703125" customWidth="1"/>
    <col min="19" max="19" width="12.5703125" customWidth="1"/>
    <col min="22" max="22" width="9.85546875" customWidth="1"/>
  </cols>
  <sheetData>
    <row r="1" spans="1:20" x14ac:dyDescent="0.25">
      <c r="A1" s="138" t="s">
        <v>109</v>
      </c>
      <c r="B1" s="138"/>
      <c r="C1" s="138"/>
      <c r="D1" s="138"/>
      <c r="E1" s="138"/>
      <c r="F1" s="138"/>
      <c r="G1" s="138"/>
      <c r="H1" s="138"/>
      <c r="I1" s="138"/>
    </row>
    <row r="2" spans="1:20" x14ac:dyDescent="0.25">
      <c r="A2" s="138" t="s">
        <v>110</v>
      </c>
      <c r="B2" s="138"/>
      <c r="C2" s="138"/>
      <c r="D2" s="138"/>
      <c r="E2" s="138"/>
      <c r="F2" s="138"/>
      <c r="G2" s="138"/>
      <c r="H2" s="138"/>
      <c r="I2" s="138"/>
    </row>
    <row r="3" spans="1:20" x14ac:dyDescent="0.25">
      <c r="A3" s="138" t="s">
        <v>111</v>
      </c>
      <c r="B3" s="138"/>
      <c r="C3" s="138"/>
      <c r="D3" s="138"/>
      <c r="E3" s="138"/>
      <c r="F3" s="138"/>
      <c r="G3" s="138"/>
      <c r="H3" s="138"/>
      <c r="I3" s="138"/>
    </row>
    <row r="4" spans="1:20" x14ac:dyDescent="0.25">
      <c r="A4" s="57"/>
      <c r="B4" s="57"/>
      <c r="C4" s="57"/>
      <c r="D4" s="57"/>
      <c r="E4" s="57"/>
      <c r="F4" s="57"/>
      <c r="G4" s="57"/>
      <c r="H4" s="57"/>
      <c r="I4" s="57"/>
    </row>
    <row r="5" spans="1:20" ht="18" x14ac:dyDescent="0.25">
      <c r="B5" s="112" t="s">
        <v>125</v>
      </c>
      <c r="C5" s="112"/>
      <c r="D5" s="112"/>
      <c r="E5" s="112"/>
      <c r="F5" s="112"/>
      <c r="G5" s="112"/>
      <c r="H5" s="112"/>
      <c r="I5" s="112"/>
      <c r="K5" s="6" t="s">
        <v>69</v>
      </c>
      <c r="M5" s="64" t="s">
        <v>74</v>
      </c>
      <c r="N5" s="64"/>
      <c r="O5" s="64"/>
    </row>
    <row r="6" spans="1:20" ht="7.5" customHeight="1" x14ac:dyDescent="0.25">
      <c r="B6" s="31"/>
      <c r="K6" s="6" t="s">
        <v>70</v>
      </c>
      <c r="M6" s="65" t="s">
        <v>81</v>
      </c>
      <c r="N6" s="65"/>
      <c r="O6" s="65"/>
    </row>
    <row r="7" spans="1:20" ht="20.100000000000001" customHeight="1" thickBot="1" x14ac:dyDescent="0.3">
      <c r="A7" s="74" t="s">
        <v>112</v>
      </c>
      <c r="B7" s="74"/>
      <c r="C7" s="74"/>
      <c r="D7" s="74"/>
      <c r="E7" s="74"/>
      <c r="F7" s="74"/>
      <c r="G7" s="74"/>
      <c r="H7" s="74"/>
      <c r="I7" s="74"/>
      <c r="K7" s="6"/>
      <c r="M7" s="66" t="s">
        <v>78</v>
      </c>
      <c r="N7" s="66"/>
      <c r="O7" s="66"/>
    </row>
    <row r="8" spans="1:20" ht="20.100000000000001" customHeight="1" x14ac:dyDescent="0.25">
      <c r="A8" s="25"/>
      <c r="B8" s="25"/>
      <c r="C8" s="25"/>
      <c r="D8" s="25"/>
      <c r="E8" s="25"/>
      <c r="F8" s="25"/>
      <c r="G8" s="25"/>
      <c r="H8" s="25"/>
      <c r="I8" s="25"/>
      <c r="K8" s="6"/>
      <c r="M8" s="54"/>
      <c r="N8" s="54"/>
      <c r="O8" s="54"/>
    </row>
    <row r="9" spans="1:20" ht="16.5" customHeight="1" x14ac:dyDescent="0.25">
      <c r="A9" s="25"/>
      <c r="B9" s="55" t="s">
        <v>0</v>
      </c>
      <c r="C9" s="56"/>
      <c r="D9" s="76"/>
      <c r="E9" s="76"/>
      <c r="F9" s="76"/>
      <c r="G9" s="76"/>
      <c r="H9" s="76"/>
      <c r="I9" s="76"/>
      <c r="K9" s="6"/>
      <c r="M9" s="54"/>
      <c r="N9" s="54"/>
      <c r="O9" s="54"/>
    </row>
    <row r="10" spans="1:20" ht="29.25" customHeight="1" x14ac:dyDescent="0.25">
      <c r="B10" s="55" t="s">
        <v>67</v>
      </c>
      <c r="C10" s="56"/>
      <c r="D10" s="76"/>
      <c r="E10" s="76"/>
      <c r="F10" s="76"/>
      <c r="G10" s="76"/>
      <c r="H10" s="76"/>
      <c r="I10" s="76"/>
      <c r="K10" s="51" t="s">
        <v>96</v>
      </c>
      <c r="M10" s="67" t="s">
        <v>79</v>
      </c>
      <c r="N10" s="67"/>
      <c r="O10" s="67"/>
      <c r="P10" s="102" t="s">
        <v>93</v>
      </c>
      <c r="Q10" s="102"/>
      <c r="R10" s="102"/>
      <c r="S10" s="102"/>
      <c r="T10" s="102"/>
    </row>
    <row r="11" spans="1:20" ht="17.45" customHeight="1" x14ac:dyDescent="0.25">
      <c r="B11" s="55" t="s">
        <v>1</v>
      </c>
      <c r="C11" s="56"/>
      <c r="D11" s="104"/>
      <c r="E11" s="104"/>
      <c r="F11" s="104"/>
      <c r="G11" s="104"/>
      <c r="H11" s="104"/>
      <c r="I11" s="104"/>
      <c r="K11" s="52">
        <f ca="1">TODAY()</f>
        <v>45086</v>
      </c>
      <c r="L11" s="1"/>
      <c r="P11" s="7" t="s">
        <v>82</v>
      </c>
      <c r="Q11" s="7" t="s">
        <v>83</v>
      </c>
      <c r="R11" s="7" t="s">
        <v>84</v>
      </c>
      <c r="S11" s="7" t="s">
        <v>85</v>
      </c>
      <c r="T11" s="7" t="s">
        <v>86</v>
      </c>
    </row>
    <row r="12" spans="1:20" ht="17.25" customHeight="1" x14ac:dyDescent="0.25">
      <c r="B12" s="113" t="s">
        <v>2</v>
      </c>
      <c r="C12" s="114"/>
      <c r="D12" s="104"/>
      <c r="E12" s="104"/>
      <c r="F12" s="104"/>
      <c r="G12" s="104"/>
      <c r="H12" s="104"/>
      <c r="I12" s="104"/>
      <c r="K12" s="81" t="s">
        <v>92</v>
      </c>
      <c r="L12" s="4" t="s">
        <v>87</v>
      </c>
      <c r="M12" s="68" t="s">
        <v>80</v>
      </c>
      <c r="N12" s="69"/>
      <c r="O12" s="70"/>
      <c r="P12" s="8">
        <v>1</v>
      </c>
      <c r="Q12" s="8">
        <v>2</v>
      </c>
      <c r="R12" s="9">
        <v>3</v>
      </c>
      <c r="S12" s="9">
        <v>4</v>
      </c>
      <c r="T12" s="10">
        <v>5</v>
      </c>
    </row>
    <row r="13" spans="1:20" ht="17.45" customHeight="1" x14ac:dyDescent="0.25">
      <c r="B13" s="105" t="s">
        <v>3</v>
      </c>
      <c r="C13" s="106"/>
      <c r="D13" s="104"/>
      <c r="E13" s="104"/>
      <c r="F13" s="104"/>
      <c r="G13" s="104"/>
      <c r="H13" s="104"/>
      <c r="I13" s="104"/>
      <c r="K13" s="81"/>
      <c r="L13" s="4" t="s">
        <v>88</v>
      </c>
      <c r="P13" s="8">
        <v>2</v>
      </c>
      <c r="Q13" s="9">
        <v>4</v>
      </c>
      <c r="R13" s="9">
        <v>6</v>
      </c>
      <c r="S13" s="10">
        <v>8</v>
      </c>
      <c r="T13" s="10">
        <v>10</v>
      </c>
    </row>
    <row r="14" spans="1:20" ht="17.45" customHeight="1" x14ac:dyDescent="0.25">
      <c r="B14" s="105" t="s">
        <v>113</v>
      </c>
      <c r="C14" s="106"/>
      <c r="D14" s="104"/>
      <c r="E14" s="104"/>
      <c r="F14" s="104"/>
      <c r="G14" s="104"/>
      <c r="H14" s="104"/>
      <c r="I14" s="104"/>
      <c r="K14" s="81"/>
      <c r="L14" s="4" t="s">
        <v>89</v>
      </c>
      <c r="M14" s="109" t="s">
        <v>76</v>
      </c>
      <c r="N14" s="110"/>
      <c r="O14" s="111"/>
      <c r="P14" s="9">
        <v>3</v>
      </c>
      <c r="Q14" s="9">
        <v>6</v>
      </c>
      <c r="R14" s="10">
        <v>9</v>
      </c>
      <c r="S14" s="10">
        <v>12</v>
      </c>
      <c r="T14" s="11">
        <v>15</v>
      </c>
    </row>
    <row r="15" spans="1:20" ht="24.75" customHeight="1" x14ac:dyDescent="0.25">
      <c r="B15" s="107" t="s">
        <v>114</v>
      </c>
      <c r="C15" s="108"/>
      <c r="D15" s="104"/>
      <c r="E15" s="104"/>
      <c r="F15" s="104"/>
      <c r="G15" s="104"/>
      <c r="H15" s="104"/>
      <c r="I15" s="104"/>
      <c r="K15" s="81"/>
    </row>
    <row r="16" spans="1:20" ht="18" customHeight="1" x14ac:dyDescent="0.25">
      <c r="B16" s="33"/>
      <c r="K16" s="81"/>
      <c r="L16" s="4" t="s">
        <v>90</v>
      </c>
      <c r="P16" s="9">
        <v>4</v>
      </c>
      <c r="Q16" s="10">
        <v>8</v>
      </c>
      <c r="R16" s="10">
        <v>12</v>
      </c>
      <c r="S16" s="11">
        <v>16</v>
      </c>
      <c r="T16" s="11">
        <v>20</v>
      </c>
    </row>
    <row r="17" spans="1:20" ht="20.100000000000001" customHeight="1" thickBot="1" x14ac:dyDescent="0.3">
      <c r="A17" s="74" t="s">
        <v>4</v>
      </c>
      <c r="B17" s="74"/>
      <c r="C17" s="74"/>
      <c r="D17" s="74"/>
      <c r="E17" s="74"/>
      <c r="F17" s="74"/>
      <c r="G17" s="74"/>
      <c r="H17" s="74"/>
      <c r="I17" s="74"/>
      <c r="K17" s="81"/>
    </row>
    <row r="18" spans="1:20" ht="21.75" customHeight="1" x14ac:dyDescent="0.25">
      <c r="B18" s="32"/>
      <c r="C18" s="25"/>
      <c r="D18" s="25"/>
      <c r="E18" s="25"/>
      <c r="F18" s="25"/>
      <c r="G18" s="25"/>
      <c r="H18" s="25"/>
      <c r="I18" s="25"/>
      <c r="K18" s="81"/>
      <c r="L18" s="4" t="s">
        <v>91</v>
      </c>
      <c r="P18" s="10">
        <v>5</v>
      </c>
      <c r="Q18" s="10">
        <v>10</v>
      </c>
      <c r="R18" s="11">
        <v>15</v>
      </c>
      <c r="S18" s="11">
        <v>20</v>
      </c>
      <c r="T18" s="12">
        <v>25</v>
      </c>
    </row>
    <row r="19" spans="1:20" ht="14.45" customHeight="1" x14ac:dyDescent="0.25">
      <c r="B19" s="143" t="s">
        <v>5</v>
      </c>
      <c r="C19" s="144"/>
      <c r="D19" s="103" t="s">
        <v>6</v>
      </c>
      <c r="E19" s="103"/>
      <c r="F19" s="103" t="s">
        <v>7</v>
      </c>
      <c r="G19" s="103"/>
      <c r="H19" s="103" t="s">
        <v>68</v>
      </c>
      <c r="I19" s="103"/>
    </row>
    <row r="20" spans="1:20" x14ac:dyDescent="0.25">
      <c r="B20" s="139"/>
      <c r="C20" s="140"/>
      <c r="D20" s="104"/>
      <c r="E20" s="104"/>
      <c r="F20" s="104"/>
      <c r="G20" s="104"/>
      <c r="H20" s="26" t="s">
        <v>8</v>
      </c>
      <c r="I20" s="26"/>
    </row>
    <row r="21" spans="1:20" ht="15.6" customHeight="1" x14ac:dyDescent="0.25">
      <c r="B21" s="141"/>
      <c r="C21" s="142"/>
      <c r="D21" s="104"/>
      <c r="E21" s="104"/>
      <c r="F21" s="104"/>
      <c r="G21" s="104"/>
      <c r="H21" s="26" t="s">
        <v>9</v>
      </c>
      <c r="I21" s="26"/>
    </row>
    <row r="22" spans="1:20" ht="6.95" customHeight="1" x14ac:dyDescent="0.25">
      <c r="B22" s="33"/>
    </row>
    <row r="23" spans="1:20" ht="20.100000000000001" customHeight="1" thickBot="1" x14ac:dyDescent="0.3">
      <c r="A23" s="74" t="s">
        <v>134</v>
      </c>
      <c r="B23" s="74"/>
      <c r="C23" s="74"/>
      <c r="D23" s="74"/>
      <c r="E23" s="74"/>
      <c r="F23" s="74"/>
      <c r="G23" s="74"/>
      <c r="H23" s="74"/>
      <c r="I23" s="74"/>
    </row>
    <row r="24" spans="1:20" ht="13.5" customHeight="1" x14ac:dyDescent="0.25">
      <c r="A24" s="25"/>
      <c r="B24" s="32"/>
      <c r="C24" s="25"/>
      <c r="D24" s="25"/>
      <c r="E24" s="25"/>
      <c r="F24" s="25"/>
      <c r="G24" s="25"/>
      <c r="H24" s="25"/>
      <c r="I24" s="25"/>
      <c r="K24" s="46" t="s">
        <v>92</v>
      </c>
      <c r="L24" s="46" t="s">
        <v>93</v>
      </c>
      <c r="M24" s="46"/>
      <c r="N24" s="47"/>
      <c r="O24" s="47"/>
      <c r="P24" s="48"/>
      <c r="Q24" s="49" t="s">
        <v>95</v>
      </c>
      <c r="R24" s="50" t="s">
        <v>94</v>
      </c>
    </row>
    <row r="25" spans="1:20" ht="30" customHeight="1" x14ac:dyDescent="0.25">
      <c r="A25" s="96" t="s">
        <v>72</v>
      </c>
      <c r="B25" s="97"/>
      <c r="C25" s="98"/>
      <c r="D25" s="27" t="s">
        <v>133</v>
      </c>
      <c r="E25" s="76" t="s">
        <v>71</v>
      </c>
      <c r="F25" s="76"/>
      <c r="G25" s="27" t="s">
        <v>77</v>
      </c>
      <c r="H25" s="77" t="s">
        <v>75</v>
      </c>
      <c r="I25" s="77"/>
      <c r="K25" s="15" t="s">
        <v>90</v>
      </c>
      <c r="L25" s="15" t="s">
        <v>84</v>
      </c>
      <c r="M25" s="13">
        <f t="shared" ref="M25:M31" si="0">IF(D26="No",0,1)</f>
        <v>1</v>
      </c>
      <c r="N25" s="13">
        <f>IF(K25="Menor",2,IF(K25="Despreciable",1,IF(K25="Moderado",3,IF(K25="Mayor",4,IF(K25="Severo",5,0)))))</f>
        <v>4</v>
      </c>
      <c r="O25" s="13">
        <f>IF(L25="Poco Probable",2,IF(L25="Raro",1,IF(L25="Posible",3,IF(L25="Muy Probable",4,IF(L25="Casi Seguro",5,0)))))</f>
        <v>3</v>
      </c>
      <c r="P25" s="14">
        <f>M25*N25*O25</f>
        <v>12</v>
      </c>
      <c r="Q25" s="17">
        <f t="shared" ref="Q25:Q31" si="1">P25/$P$108</f>
        <v>3.7383177570093455E-2</v>
      </c>
      <c r="R25" s="18">
        <f t="shared" ref="R25:R31" si="2">G26*Q25</f>
        <v>0</v>
      </c>
    </row>
    <row r="26" spans="1:20" ht="30" customHeight="1" x14ac:dyDescent="0.25">
      <c r="A26" s="20">
        <f t="shared" ref="A26:A32" si="3">IF(D26="No",1,G26)</f>
        <v>0</v>
      </c>
      <c r="B26" s="91" t="s">
        <v>135</v>
      </c>
      <c r="C26" s="92"/>
      <c r="D26" s="40" t="s">
        <v>69</v>
      </c>
      <c r="E26" s="73"/>
      <c r="F26" s="73"/>
      <c r="G26" s="41"/>
      <c r="H26" s="71"/>
      <c r="I26" s="72"/>
      <c r="K26" s="15" t="s">
        <v>90</v>
      </c>
      <c r="L26" s="15" t="s">
        <v>84</v>
      </c>
      <c r="M26" s="13">
        <f t="shared" si="0"/>
        <v>0</v>
      </c>
      <c r="N26" s="13">
        <f t="shared" ref="N26:N87" si="4">IF(K26="Menor",2,IF(K26="Despreciable",1,IF(K26="Moderado",3,IF(K26="Mayor",4,IF(K26="Severo",5,0)))))</f>
        <v>4</v>
      </c>
      <c r="O26" s="13">
        <f t="shared" ref="O26:O87" si="5">IF(L26="Poco Probable",2,IF(L26="Raro",1,IF(L26="Posible",3,IF(L26="Muy Probable",4,IF(L26="Casi Seguro",5,0)))))</f>
        <v>3</v>
      </c>
      <c r="P26" s="14">
        <f t="shared" ref="P26:P87" si="6">M26*N26*O26</f>
        <v>0</v>
      </c>
      <c r="Q26" s="17">
        <f t="shared" si="1"/>
        <v>0</v>
      </c>
      <c r="R26" s="18">
        <f t="shared" si="2"/>
        <v>0</v>
      </c>
    </row>
    <row r="27" spans="1:20" ht="30" customHeight="1" x14ac:dyDescent="0.25">
      <c r="A27" s="20">
        <f t="shared" si="3"/>
        <v>1</v>
      </c>
      <c r="B27" s="91" t="s">
        <v>136</v>
      </c>
      <c r="C27" s="92"/>
      <c r="D27" s="40" t="s">
        <v>70</v>
      </c>
      <c r="E27" s="73"/>
      <c r="F27" s="73"/>
      <c r="G27" s="42"/>
      <c r="H27" s="71"/>
      <c r="I27" s="72"/>
      <c r="K27" s="15" t="s">
        <v>90</v>
      </c>
      <c r="L27" s="15" t="s">
        <v>84</v>
      </c>
      <c r="M27" s="13">
        <f t="shared" si="0"/>
        <v>0</v>
      </c>
      <c r="N27" s="13">
        <f t="shared" si="4"/>
        <v>4</v>
      </c>
      <c r="O27" s="13">
        <f t="shared" si="5"/>
        <v>3</v>
      </c>
      <c r="P27" s="14">
        <f t="shared" si="6"/>
        <v>0</v>
      </c>
      <c r="Q27" s="17">
        <f t="shared" si="1"/>
        <v>0</v>
      </c>
      <c r="R27" s="18">
        <f t="shared" si="2"/>
        <v>0</v>
      </c>
    </row>
    <row r="28" spans="1:20" ht="30" customHeight="1" x14ac:dyDescent="0.25">
      <c r="A28" s="20">
        <f t="shared" si="3"/>
        <v>1</v>
      </c>
      <c r="B28" s="91" t="s">
        <v>137</v>
      </c>
      <c r="C28" s="92"/>
      <c r="D28" s="40" t="s">
        <v>70</v>
      </c>
      <c r="E28" s="73"/>
      <c r="F28" s="73"/>
      <c r="G28" s="42"/>
      <c r="H28" s="71"/>
      <c r="I28" s="72"/>
      <c r="K28" s="15" t="s">
        <v>90</v>
      </c>
      <c r="L28" s="15" t="s">
        <v>84</v>
      </c>
      <c r="M28" s="13">
        <f t="shared" si="0"/>
        <v>0</v>
      </c>
      <c r="N28" s="13">
        <f t="shared" si="4"/>
        <v>4</v>
      </c>
      <c r="O28" s="13">
        <f t="shared" si="5"/>
        <v>3</v>
      </c>
      <c r="P28" s="14">
        <f t="shared" si="6"/>
        <v>0</v>
      </c>
      <c r="Q28" s="17">
        <f t="shared" si="1"/>
        <v>0</v>
      </c>
      <c r="R28" s="18">
        <f t="shared" si="2"/>
        <v>0</v>
      </c>
    </row>
    <row r="29" spans="1:20" ht="30" customHeight="1" x14ac:dyDescent="0.25">
      <c r="A29" s="20">
        <f t="shared" si="3"/>
        <v>1</v>
      </c>
      <c r="B29" s="91" t="s">
        <v>12</v>
      </c>
      <c r="C29" s="92"/>
      <c r="D29" s="40" t="s">
        <v>70</v>
      </c>
      <c r="E29" s="73"/>
      <c r="F29" s="73"/>
      <c r="G29" s="42"/>
      <c r="H29" s="71"/>
      <c r="I29" s="72"/>
      <c r="K29" s="15" t="s">
        <v>90</v>
      </c>
      <c r="L29" s="15" t="s">
        <v>84</v>
      </c>
      <c r="M29" s="13">
        <f t="shared" si="0"/>
        <v>1</v>
      </c>
      <c r="N29" s="13">
        <f t="shared" si="4"/>
        <v>4</v>
      </c>
      <c r="O29" s="13">
        <f t="shared" si="5"/>
        <v>3</v>
      </c>
      <c r="P29" s="14">
        <f t="shared" si="6"/>
        <v>12</v>
      </c>
      <c r="Q29" s="17">
        <f t="shared" si="1"/>
        <v>3.7383177570093455E-2</v>
      </c>
      <c r="R29" s="18">
        <f t="shared" si="2"/>
        <v>0</v>
      </c>
    </row>
    <row r="30" spans="1:20" ht="30" customHeight="1" x14ac:dyDescent="0.25">
      <c r="A30" s="20">
        <f t="shared" si="3"/>
        <v>0</v>
      </c>
      <c r="B30" s="91" t="s">
        <v>13</v>
      </c>
      <c r="C30" s="92"/>
      <c r="D30" s="40" t="s">
        <v>69</v>
      </c>
      <c r="E30" s="73"/>
      <c r="F30" s="73"/>
      <c r="G30" s="42"/>
      <c r="H30" s="71"/>
      <c r="I30" s="72"/>
      <c r="K30" s="15" t="s">
        <v>90</v>
      </c>
      <c r="L30" s="15" t="s">
        <v>84</v>
      </c>
      <c r="M30" s="13">
        <f t="shared" si="0"/>
        <v>1</v>
      </c>
      <c r="N30" s="13">
        <f t="shared" si="4"/>
        <v>4</v>
      </c>
      <c r="O30" s="13">
        <f t="shared" si="5"/>
        <v>3</v>
      </c>
      <c r="P30" s="14">
        <f t="shared" si="6"/>
        <v>12</v>
      </c>
      <c r="Q30" s="17">
        <f t="shared" si="1"/>
        <v>3.7383177570093455E-2</v>
      </c>
      <c r="R30" s="18">
        <f t="shared" si="2"/>
        <v>0</v>
      </c>
    </row>
    <row r="31" spans="1:20" ht="30" customHeight="1" x14ac:dyDescent="0.25">
      <c r="A31" s="20">
        <f t="shared" si="3"/>
        <v>0</v>
      </c>
      <c r="B31" s="91" t="s">
        <v>14</v>
      </c>
      <c r="C31" s="92"/>
      <c r="D31" s="40" t="s">
        <v>69</v>
      </c>
      <c r="E31" s="73"/>
      <c r="F31" s="73"/>
      <c r="G31" s="42"/>
      <c r="H31" s="43"/>
      <c r="I31" s="44"/>
      <c r="K31" s="15" t="s">
        <v>90</v>
      </c>
      <c r="L31" s="15" t="s">
        <v>84</v>
      </c>
      <c r="M31" s="13">
        <f t="shared" si="0"/>
        <v>0</v>
      </c>
      <c r="N31" s="13">
        <f t="shared" si="4"/>
        <v>4</v>
      </c>
      <c r="O31" s="13">
        <f t="shared" si="5"/>
        <v>3</v>
      </c>
      <c r="P31" s="14">
        <f t="shared" si="6"/>
        <v>0</v>
      </c>
      <c r="Q31" s="17">
        <f t="shared" si="1"/>
        <v>0</v>
      </c>
      <c r="R31" s="18">
        <f t="shared" si="2"/>
        <v>0</v>
      </c>
    </row>
    <row r="32" spans="1:20" ht="30" customHeight="1" x14ac:dyDescent="0.25">
      <c r="A32" s="20">
        <f t="shared" si="3"/>
        <v>1</v>
      </c>
      <c r="B32" s="91" t="s">
        <v>15</v>
      </c>
      <c r="C32" s="92"/>
      <c r="D32" s="40" t="s">
        <v>70</v>
      </c>
      <c r="E32" s="73"/>
      <c r="F32" s="73"/>
      <c r="G32" s="42"/>
      <c r="H32" s="71"/>
      <c r="I32" s="72"/>
      <c r="K32" s="15"/>
      <c r="L32" s="15"/>
      <c r="M32" s="18"/>
      <c r="N32" s="18"/>
      <c r="O32" s="18"/>
      <c r="P32" s="18"/>
      <c r="Q32" s="18"/>
      <c r="R32" s="18"/>
    </row>
    <row r="33" spans="1:18" ht="12.75" customHeight="1" x14ac:dyDescent="0.25">
      <c r="A33" s="99" t="s">
        <v>103</v>
      </c>
      <c r="B33" s="99"/>
      <c r="C33" s="99"/>
      <c r="D33" s="99"/>
      <c r="E33" s="99"/>
      <c r="F33" s="99"/>
      <c r="G33" s="99"/>
      <c r="H33" s="99"/>
      <c r="I33" s="99"/>
      <c r="K33" s="15"/>
      <c r="L33" s="15"/>
      <c r="M33" s="18"/>
      <c r="N33" s="18"/>
      <c r="O33" s="18"/>
      <c r="P33" s="18"/>
      <c r="Q33" s="18"/>
      <c r="R33" s="18"/>
    </row>
    <row r="34" spans="1:18" ht="12" customHeight="1" x14ac:dyDescent="0.25">
      <c r="A34" s="101" t="s">
        <v>104</v>
      </c>
      <c r="B34" s="101"/>
      <c r="C34" s="101"/>
      <c r="D34" s="101"/>
      <c r="E34" s="101"/>
      <c r="F34" s="101"/>
      <c r="G34" s="101"/>
      <c r="H34" s="101"/>
      <c r="I34" s="101"/>
      <c r="K34" s="15"/>
      <c r="L34" s="15"/>
      <c r="M34" s="18"/>
      <c r="N34" s="18"/>
      <c r="O34" s="18"/>
      <c r="P34" s="18"/>
      <c r="Q34" s="18"/>
      <c r="R34" s="18"/>
    </row>
    <row r="35" spans="1:18" ht="16.5" thickBot="1" x14ac:dyDescent="0.3">
      <c r="A35" s="53" t="s">
        <v>16</v>
      </c>
      <c r="B35" s="53"/>
      <c r="C35" s="53"/>
      <c r="D35" s="53"/>
      <c r="E35" s="53"/>
      <c r="F35" s="53"/>
      <c r="G35" s="53"/>
      <c r="H35" s="53"/>
      <c r="I35" s="53"/>
      <c r="K35" s="15"/>
      <c r="L35" s="15"/>
      <c r="M35" s="18"/>
      <c r="N35" s="18"/>
      <c r="O35" s="18"/>
      <c r="P35" s="18"/>
      <c r="Q35" s="18"/>
      <c r="R35" s="18"/>
    </row>
    <row r="36" spans="1:18" ht="6.6" customHeight="1" x14ac:dyDescent="0.25">
      <c r="A36" s="25"/>
      <c r="B36" s="32"/>
      <c r="C36" s="25"/>
      <c r="D36" s="25"/>
      <c r="E36" s="25"/>
      <c r="F36" s="25"/>
      <c r="G36" s="25"/>
      <c r="H36" s="25"/>
      <c r="I36" s="25"/>
      <c r="K36" s="15"/>
      <c r="L36" s="15"/>
      <c r="M36" s="18"/>
      <c r="N36" s="18"/>
      <c r="O36" s="18"/>
      <c r="P36" s="18"/>
      <c r="Q36" s="18"/>
      <c r="R36" s="18"/>
    </row>
    <row r="37" spans="1:18" ht="30.95" customHeight="1" x14ac:dyDescent="0.25">
      <c r="A37" s="96" t="s">
        <v>73</v>
      </c>
      <c r="B37" s="97"/>
      <c r="C37" s="98"/>
      <c r="D37" s="27" t="s">
        <v>133</v>
      </c>
      <c r="E37" s="76" t="s">
        <v>71</v>
      </c>
      <c r="F37" s="76"/>
      <c r="G37" s="27" t="s">
        <v>77</v>
      </c>
      <c r="H37" s="96" t="s">
        <v>75</v>
      </c>
      <c r="I37" s="98"/>
      <c r="K37" s="15" t="s">
        <v>91</v>
      </c>
      <c r="L37" s="15" t="s">
        <v>86</v>
      </c>
      <c r="M37" s="13">
        <f>IF(D38="No",0,1)</f>
        <v>1</v>
      </c>
      <c r="N37" s="13">
        <f t="shared" si="4"/>
        <v>5</v>
      </c>
      <c r="O37" s="13">
        <f t="shared" si="5"/>
        <v>5</v>
      </c>
      <c r="P37" s="14">
        <f t="shared" si="6"/>
        <v>25</v>
      </c>
      <c r="Q37" s="17">
        <f>P37/$P$108</f>
        <v>7.7881619937694699E-2</v>
      </c>
      <c r="R37" s="18">
        <f>G38*Q37</f>
        <v>0</v>
      </c>
    </row>
    <row r="38" spans="1:18" ht="33.6" customHeight="1" x14ac:dyDescent="0.25">
      <c r="A38" s="20">
        <f>IF(D38="No",1,G38)</f>
        <v>0</v>
      </c>
      <c r="B38" s="91" t="s">
        <v>97</v>
      </c>
      <c r="C38" s="92"/>
      <c r="D38" s="40" t="s">
        <v>69</v>
      </c>
      <c r="E38" s="73"/>
      <c r="F38" s="73"/>
      <c r="G38" s="41"/>
      <c r="H38" s="71"/>
      <c r="I38" s="72"/>
      <c r="K38" s="15" t="s">
        <v>91</v>
      </c>
      <c r="L38" s="15" t="s">
        <v>86</v>
      </c>
      <c r="M38" s="13">
        <f>IF(D39="No",0,1)</f>
        <v>1</v>
      </c>
      <c r="N38" s="13">
        <f t="shared" si="4"/>
        <v>5</v>
      </c>
      <c r="O38" s="13">
        <f t="shared" si="5"/>
        <v>5</v>
      </c>
      <c r="P38" s="14">
        <f t="shared" si="6"/>
        <v>25</v>
      </c>
      <c r="Q38" s="17">
        <f>P38/$P$108</f>
        <v>7.7881619937694699E-2</v>
      </c>
      <c r="R38" s="18">
        <f>G39*Q38</f>
        <v>0</v>
      </c>
    </row>
    <row r="39" spans="1:18" ht="30.95" customHeight="1" x14ac:dyDescent="0.25">
      <c r="A39" s="20">
        <f>IF(D39="No",1,G39)</f>
        <v>0</v>
      </c>
      <c r="B39" s="91" t="s">
        <v>98</v>
      </c>
      <c r="C39" s="92"/>
      <c r="D39" s="40" t="s">
        <v>69</v>
      </c>
      <c r="E39" s="73"/>
      <c r="F39" s="73"/>
      <c r="G39" s="41"/>
      <c r="H39" s="71"/>
      <c r="I39" s="72"/>
      <c r="K39" s="18"/>
      <c r="L39" s="18"/>
      <c r="M39" s="18"/>
      <c r="N39" s="18"/>
      <c r="O39" s="18"/>
      <c r="P39" s="18"/>
      <c r="Q39" s="18"/>
      <c r="R39" s="18"/>
    </row>
    <row r="40" spans="1:18" ht="12" customHeight="1" x14ac:dyDescent="0.25">
      <c r="A40" s="99" t="s">
        <v>106</v>
      </c>
      <c r="B40" s="99"/>
      <c r="C40" s="99"/>
      <c r="D40" s="99"/>
      <c r="E40" s="99"/>
      <c r="F40" s="99"/>
      <c r="G40" s="99"/>
      <c r="H40" s="99"/>
      <c r="I40" s="99"/>
      <c r="K40" s="18"/>
      <c r="L40" s="18"/>
      <c r="M40" s="18"/>
      <c r="N40" s="18"/>
      <c r="O40" s="18"/>
      <c r="P40" s="18"/>
      <c r="Q40" s="18"/>
      <c r="R40" s="18"/>
    </row>
    <row r="41" spans="1:18" ht="12.95" customHeight="1" x14ac:dyDescent="0.25">
      <c r="A41" s="115" t="s">
        <v>107</v>
      </c>
      <c r="B41" s="115"/>
      <c r="C41" s="115"/>
      <c r="D41" s="115"/>
      <c r="E41" s="115"/>
      <c r="F41" s="115"/>
      <c r="G41" s="115"/>
      <c r="H41" s="115"/>
      <c r="I41" s="115"/>
      <c r="K41" s="18"/>
      <c r="L41" s="18"/>
      <c r="M41" s="18"/>
      <c r="N41" s="18"/>
      <c r="O41" s="18"/>
      <c r="P41" s="18"/>
      <c r="Q41" s="18"/>
      <c r="R41" s="18"/>
    </row>
    <row r="42" spans="1:18" ht="6" customHeight="1" x14ac:dyDescent="0.25">
      <c r="B42" s="34"/>
      <c r="K42" s="18"/>
      <c r="L42" s="18"/>
      <c r="M42" s="18"/>
      <c r="N42" s="18"/>
      <c r="O42" s="18"/>
      <c r="P42" s="18"/>
      <c r="Q42" s="18"/>
      <c r="R42" s="18"/>
    </row>
    <row r="43" spans="1:18" ht="16.5" thickBot="1" x14ac:dyDescent="0.3">
      <c r="A43" s="74" t="s">
        <v>17</v>
      </c>
      <c r="B43" s="74"/>
      <c r="C43" s="74"/>
      <c r="D43" s="74"/>
      <c r="E43" s="74"/>
      <c r="F43" s="74"/>
      <c r="G43" s="74"/>
      <c r="H43" s="74"/>
      <c r="I43" s="74"/>
      <c r="K43" s="18"/>
      <c r="L43" s="18"/>
      <c r="M43" s="18"/>
      <c r="N43" s="18"/>
      <c r="O43" s="18"/>
      <c r="P43" s="18"/>
      <c r="Q43" s="18"/>
      <c r="R43" s="18"/>
    </row>
    <row r="44" spans="1:18" ht="5.45" customHeight="1" x14ac:dyDescent="0.25">
      <c r="B44" s="32"/>
      <c r="C44" s="25"/>
      <c r="D44" s="25"/>
      <c r="E44" s="25"/>
      <c r="F44" s="25"/>
      <c r="G44" s="25"/>
      <c r="H44" s="25"/>
      <c r="I44" s="25"/>
      <c r="K44" s="18"/>
      <c r="L44" s="18"/>
      <c r="M44" s="18"/>
      <c r="N44" s="18"/>
      <c r="O44" s="18"/>
      <c r="P44" s="18"/>
      <c r="Q44" s="18"/>
      <c r="R44" s="18"/>
    </row>
    <row r="45" spans="1:18" ht="31.5" customHeight="1" x14ac:dyDescent="0.25">
      <c r="A45" s="96" t="s">
        <v>73</v>
      </c>
      <c r="B45" s="97"/>
      <c r="C45" s="98"/>
      <c r="D45" s="27" t="s">
        <v>133</v>
      </c>
      <c r="E45" s="76" t="s">
        <v>71</v>
      </c>
      <c r="F45" s="76"/>
      <c r="G45" s="27" t="s">
        <v>77</v>
      </c>
      <c r="H45" s="77" t="s">
        <v>75</v>
      </c>
      <c r="I45" s="77"/>
      <c r="K45" s="15" t="s">
        <v>87</v>
      </c>
      <c r="L45" s="15" t="s">
        <v>82</v>
      </c>
      <c r="M45" s="13">
        <f t="shared" ref="M45:M52" si="7">IF(D46="No",0,1)</f>
        <v>1</v>
      </c>
      <c r="N45" s="13">
        <f t="shared" si="4"/>
        <v>1</v>
      </c>
      <c r="O45" s="13">
        <f t="shared" si="5"/>
        <v>1</v>
      </c>
      <c r="P45" s="14">
        <f t="shared" si="6"/>
        <v>1</v>
      </c>
      <c r="Q45" s="17">
        <f t="shared" ref="Q45:Q52" si="8">P45/$P$108</f>
        <v>3.1152647975077881E-3</v>
      </c>
      <c r="R45" s="18">
        <f t="shared" ref="R45:R52" si="9">G46*Q45</f>
        <v>0</v>
      </c>
    </row>
    <row r="46" spans="1:18" ht="42" customHeight="1" x14ac:dyDescent="0.25">
      <c r="A46" s="20">
        <f t="shared" ref="A46:A53" si="10">IF(D46="No",1,G46)</f>
        <v>0</v>
      </c>
      <c r="B46" s="91" t="s">
        <v>18</v>
      </c>
      <c r="C46" s="92"/>
      <c r="D46" s="40" t="s">
        <v>69</v>
      </c>
      <c r="E46" s="73"/>
      <c r="F46" s="73"/>
      <c r="G46" s="41"/>
      <c r="H46" s="71"/>
      <c r="I46" s="72"/>
      <c r="K46" s="15" t="s">
        <v>88</v>
      </c>
      <c r="L46" s="15" t="s">
        <v>83</v>
      </c>
      <c r="M46" s="13">
        <f t="shared" si="7"/>
        <v>1</v>
      </c>
      <c r="N46" s="13">
        <f t="shared" si="4"/>
        <v>2</v>
      </c>
      <c r="O46" s="13">
        <f t="shared" si="5"/>
        <v>2</v>
      </c>
      <c r="P46" s="14">
        <f t="shared" si="6"/>
        <v>4</v>
      </c>
      <c r="Q46" s="17">
        <f t="shared" si="8"/>
        <v>1.2461059190031152E-2</v>
      </c>
      <c r="R46" s="18">
        <f t="shared" si="9"/>
        <v>0</v>
      </c>
    </row>
    <row r="47" spans="1:18" ht="48.95" customHeight="1" x14ac:dyDescent="0.25">
      <c r="A47" s="23">
        <f t="shared" si="10"/>
        <v>0</v>
      </c>
      <c r="B47" s="91" t="s">
        <v>19</v>
      </c>
      <c r="C47" s="92"/>
      <c r="D47" s="40" t="s">
        <v>69</v>
      </c>
      <c r="E47" s="73"/>
      <c r="F47" s="73"/>
      <c r="G47" s="41"/>
      <c r="H47" s="71"/>
      <c r="I47" s="72"/>
      <c r="K47" s="15" t="s">
        <v>91</v>
      </c>
      <c r="L47" s="15" t="s">
        <v>86</v>
      </c>
      <c r="M47" s="13">
        <f t="shared" si="7"/>
        <v>1</v>
      </c>
      <c r="N47" s="13">
        <f t="shared" si="4"/>
        <v>5</v>
      </c>
      <c r="O47" s="13">
        <f t="shared" si="5"/>
        <v>5</v>
      </c>
      <c r="P47" s="14">
        <f t="shared" si="6"/>
        <v>25</v>
      </c>
      <c r="Q47" s="17">
        <f t="shared" si="8"/>
        <v>7.7881619937694699E-2</v>
      </c>
      <c r="R47" s="18">
        <f t="shared" si="9"/>
        <v>0</v>
      </c>
    </row>
    <row r="48" spans="1:18" ht="87.95" customHeight="1" x14ac:dyDescent="0.25">
      <c r="A48" s="20">
        <f t="shared" si="10"/>
        <v>0</v>
      </c>
      <c r="B48" s="91" t="s">
        <v>20</v>
      </c>
      <c r="C48" s="92"/>
      <c r="D48" s="40" t="s">
        <v>69</v>
      </c>
      <c r="E48" s="73"/>
      <c r="F48" s="73"/>
      <c r="G48" s="41"/>
      <c r="H48" s="71"/>
      <c r="I48" s="72"/>
      <c r="K48" s="15" t="s">
        <v>91</v>
      </c>
      <c r="L48" s="15" t="s">
        <v>86</v>
      </c>
      <c r="M48" s="13">
        <f t="shared" si="7"/>
        <v>1</v>
      </c>
      <c r="N48" s="13">
        <f t="shared" si="4"/>
        <v>5</v>
      </c>
      <c r="O48" s="13">
        <f t="shared" si="5"/>
        <v>5</v>
      </c>
      <c r="P48" s="14">
        <f t="shared" si="6"/>
        <v>25</v>
      </c>
      <c r="Q48" s="17">
        <f t="shared" si="8"/>
        <v>7.7881619937694699E-2</v>
      </c>
      <c r="R48" s="18">
        <f t="shared" si="9"/>
        <v>0</v>
      </c>
    </row>
    <row r="49" spans="1:18" ht="38.450000000000003" customHeight="1" x14ac:dyDescent="0.25">
      <c r="A49" s="23">
        <f t="shared" si="10"/>
        <v>0</v>
      </c>
      <c r="B49" s="91" t="s">
        <v>21</v>
      </c>
      <c r="C49" s="92"/>
      <c r="D49" s="40" t="s">
        <v>69</v>
      </c>
      <c r="E49" s="73"/>
      <c r="F49" s="73"/>
      <c r="G49" s="41"/>
      <c r="H49" s="71"/>
      <c r="I49" s="72"/>
      <c r="K49" s="15" t="s">
        <v>91</v>
      </c>
      <c r="L49" s="15" t="s">
        <v>86</v>
      </c>
      <c r="M49" s="13">
        <f t="shared" si="7"/>
        <v>1</v>
      </c>
      <c r="N49" s="13">
        <f t="shared" si="4"/>
        <v>5</v>
      </c>
      <c r="O49" s="13">
        <f t="shared" si="5"/>
        <v>5</v>
      </c>
      <c r="P49" s="14">
        <f t="shared" si="6"/>
        <v>25</v>
      </c>
      <c r="Q49" s="17">
        <f t="shared" si="8"/>
        <v>7.7881619937694699E-2</v>
      </c>
      <c r="R49" s="18">
        <f t="shared" si="9"/>
        <v>0</v>
      </c>
    </row>
    <row r="50" spans="1:18" ht="26.45" customHeight="1" x14ac:dyDescent="0.25">
      <c r="A50" s="20">
        <f t="shared" si="10"/>
        <v>0</v>
      </c>
      <c r="B50" s="91" t="s">
        <v>22</v>
      </c>
      <c r="C50" s="92"/>
      <c r="D50" s="40" t="s">
        <v>69</v>
      </c>
      <c r="E50" s="73"/>
      <c r="F50" s="73"/>
      <c r="G50" s="41"/>
      <c r="H50" s="71"/>
      <c r="I50" s="72"/>
      <c r="K50" s="15" t="s">
        <v>89</v>
      </c>
      <c r="L50" s="15" t="s">
        <v>83</v>
      </c>
      <c r="M50" s="13">
        <f t="shared" si="7"/>
        <v>1</v>
      </c>
      <c r="N50" s="13">
        <f t="shared" si="4"/>
        <v>3</v>
      </c>
      <c r="O50" s="13">
        <f t="shared" si="5"/>
        <v>2</v>
      </c>
      <c r="P50" s="14">
        <f t="shared" si="6"/>
        <v>6</v>
      </c>
      <c r="Q50" s="17">
        <f t="shared" si="8"/>
        <v>1.8691588785046728E-2</v>
      </c>
      <c r="R50" s="18">
        <f t="shared" si="9"/>
        <v>0</v>
      </c>
    </row>
    <row r="51" spans="1:18" ht="26.45" customHeight="1" x14ac:dyDescent="0.25">
      <c r="A51" s="23">
        <f t="shared" si="10"/>
        <v>0</v>
      </c>
      <c r="B51" s="91" t="s">
        <v>23</v>
      </c>
      <c r="C51" s="92"/>
      <c r="D51" s="40" t="s">
        <v>69</v>
      </c>
      <c r="E51" s="73"/>
      <c r="F51" s="73"/>
      <c r="G51" s="41"/>
      <c r="H51" s="71"/>
      <c r="I51" s="72"/>
      <c r="K51" s="15" t="s">
        <v>89</v>
      </c>
      <c r="L51" s="15" t="s">
        <v>83</v>
      </c>
      <c r="M51" s="13">
        <f t="shared" si="7"/>
        <v>1</v>
      </c>
      <c r="N51" s="13">
        <f t="shared" si="4"/>
        <v>3</v>
      </c>
      <c r="O51" s="13">
        <f t="shared" si="5"/>
        <v>2</v>
      </c>
      <c r="P51" s="14">
        <f t="shared" si="6"/>
        <v>6</v>
      </c>
      <c r="Q51" s="17">
        <f t="shared" si="8"/>
        <v>1.8691588785046728E-2</v>
      </c>
      <c r="R51" s="18">
        <f t="shared" si="9"/>
        <v>0</v>
      </c>
    </row>
    <row r="52" spans="1:18" ht="38.450000000000003" customHeight="1" x14ac:dyDescent="0.25">
      <c r="A52" s="20">
        <f t="shared" si="10"/>
        <v>0</v>
      </c>
      <c r="B52" s="91" t="s">
        <v>24</v>
      </c>
      <c r="C52" s="92"/>
      <c r="D52" s="40" t="s">
        <v>69</v>
      </c>
      <c r="E52" s="73"/>
      <c r="F52" s="73"/>
      <c r="G52" s="41"/>
      <c r="H52" s="71"/>
      <c r="I52" s="72"/>
      <c r="K52" s="15" t="s">
        <v>89</v>
      </c>
      <c r="L52" s="15" t="s">
        <v>84</v>
      </c>
      <c r="M52" s="13">
        <f t="shared" si="7"/>
        <v>1</v>
      </c>
      <c r="N52" s="13">
        <f t="shared" si="4"/>
        <v>3</v>
      </c>
      <c r="O52" s="13">
        <f t="shared" si="5"/>
        <v>3</v>
      </c>
      <c r="P52" s="14">
        <f t="shared" si="6"/>
        <v>9</v>
      </c>
      <c r="Q52" s="17">
        <f t="shared" si="8"/>
        <v>2.8037383177570093E-2</v>
      </c>
      <c r="R52" s="18">
        <f t="shared" si="9"/>
        <v>0</v>
      </c>
    </row>
    <row r="53" spans="1:18" ht="40.5" customHeight="1" x14ac:dyDescent="0.25">
      <c r="A53" s="21">
        <f t="shared" si="10"/>
        <v>0</v>
      </c>
      <c r="B53" s="91" t="s">
        <v>99</v>
      </c>
      <c r="C53" s="92"/>
      <c r="D53" s="40" t="s">
        <v>69</v>
      </c>
      <c r="E53" s="73"/>
      <c r="F53" s="73"/>
      <c r="G53" s="41"/>
      <c r="H53" s="71"/>
      <c r="I53" s="72"/>
      <c r="K53" s="15"/>
      <c r="L53" s="15"/>
      <c r="M53" s="18"/>
      <c r="N53" s="18"/>
      <c r="O53" s="18"/>
      <c r="P53" s="18"/>
      <c r="Q53" s="18"/>
      <c r="R53" s="18"/>
    </row>
    <row r="54" spans="1:18" x14ac:dyDescent="0.25">
      <c r="A54" s="99" t="s">
        <v>105</v>
      </c>
      <c r="B54" s="99"/>
      <c r="C54" s="99"/>
      <c r="D54" s="99"/>
      <c r="E54" s="99"/>
      <c r="F54" s="99"/>
      <c r="G54" s="99"/>
      <c r="H54" s="99"/>
      <c r="I54" s="99"/>
      <c r="K54" s="15"/>
      <c r="L54" s="15"/>
      <c r="M54" s="18"/>
      <c r="N54" s="18"/>
      <c r="O54" s="18"/>
      <c r="P54" s="18"/>
      <c r="Q54" s="18"/>
      <c r="R54" s="18"/>
    </row>
    <row r="55" spans="1:18" ht="8.4499999999999993" customHeight="1" x14ac:dyDescent="0.25">
      <c r="B55" s="35"/>
      <c r="K55" s="15"/>
      <c r="L55" s="15"/>
      <c r="M55" s="18"/>
      <c r="N55" s="18"/>
      <c r="O55" s="18"/>
      <c r="P55" s="18"/>
      <c r="Q55" s="18"/>
      <c r="R55" s="18"/>
    </row>
    <row r="56" spans="1:18" ht="30" customHeight="1" thickBot="1" x14ac:dyDescent="0.3">
      <c r="A56" s="100" t="s">
        <v>25</v>
      </c>
      <c r="B56" s="100"/>
      <c r="C56" s="100"/>
      <c r="D56" s="100"/>
      <c r="E56" s="100"/>
      <c r="F56" s="100"/>
      <c r="G56" s="100"/>
      <c r="H56" s="100"/>
      <c r="I56" s="100"/>
      <c r="K56" s="15"/>
      <c r="L56" s="15"/>
      <c r="M56" s="18"/>
      <c r="N56" s="18"/>
      <c r="O56" s="18"/>
      <c r="P56" s="18"/>
      <c r="Q56" s="18"/>
      <c r="R56" s="18"/>
    </row>
    <row r="57" spans="1:18" ht="6" customHeight="1" x14ac:dyDescent="0.25">
      <c r="B57" s="36"/>
      <c r="C57" s="28"/>
      <c r="D57" s="28"/>
      <c r="E57" s="28"/>
      <c r="F57" s="28"/>
      <c r="G57" s="28"/>
      <c r="H57" s="28"/>
      <c r="I57" s="28"/>
      <c r="K57" s="15"/>
      <c r="L57" s="15"/>
      <c r="M57" s="18"/>
      <c r="N57" s="18"/>
      <c r="O57" s="18"/>
      <c r="P57" s="18"/>
      <c r="Q57" s="18"/>
      <c r="R57" s="18"/>
    </row>
    <row r="58" spans="1:18" ht="31.5" customHeight="1" x14ac:dyDescent="0.25">
      <c r="A58" s="96" t="s">
        <v>73</v>
      </c>
      <c r="B58" s="97"/>
      <c r="C58" s="98"/>
      <c r="D58" s="29" t="s">
        <v>133</v>
      </c>
      <c r="E58" s="76" t="s">
        <v>71</v>
      </c>
      <c r="F58" s="76"/>
      <c r="G58" s="27" t="s">
        <v>77</v>
      </c>
      <c r="H58" s="77" t="s">
        <v>75</v>
      </c>
      <c r="I58" s="77"/>
      <c r="K58" s="15" t="s">
        <v>89</v>
      </c>
      <c r="L58" s="15" t="s">
        <v>83</v>
      </c>
      <c r="M58" s="13">
        <f t="shared" ref="M58:M63" si="11">IF(D59="No",0,1)</f>
        <v>1</v>
      </c>
      <c r="N58" s="13">
        <f t="shared" si="4"/>
        <v>3</v>
      </c>
      <c r="O58" s="13">
        <f t="shared" si="5"/>
        <v>2</v>
      </c>
      <c r="P58" s="14">
        <f t="shared" si="6"/>
        <v>6</v>
      </c>
      <c r="Q58" s="17">
        <f t="shared" ref="Q58:Q63" si="12">P58/$P$108</f>
        <v>1.8691588785046728E-2</v>
      </c>
      <c r="R58" s="18">
        <f t="shared" ref="R58:R63" si="13">G59*Q58</f>
        <v>0</v>
      </c>
    </row>
    <row r="59" spans="1:18" ht="27.6" customHeight="1" x14ac:dyDescent="0.25">
      <c r="A59" s="20">
        <f t="shared" ref="A59:A64" si="14">IF(D59="No",1,G59)</f>
        <v>0</v>
      </c>
      <c r="B59" s="91" t="s">
        <v>26</v>
      </c>
      <c r="C59" s="92"/>
      <c r="D59" s="40" t="s">
        <v>69</v>
      </c>
      <c r="E59" s="73"/>
      <c r="F59" s="73"/>
      <c r="G59" s="41"/>
      <c r="H59" s="71"/>
      <c r="I59" s="72"/>
      <c r="K59" s="15" t="s">
        <v>89</v>
      </c>
      <c r="L59" s="15" t="s">
        <v>83</v>
      </c>
      <c r="M59" s="13">
        <f t="shared" si="11"/>
        <v>1</v>
      </c>
      <c r="N59" s="13">
        <f t="shared" si="4"/>
        <v>3</v>
      </c>
      <c r="O59" s="13">
        <f t="shared" si="5"/>
        <v>2</v>
      </c>
      <c r="P59" s="14">
        <f t="shared" si="6"/>
        <v>6</v>
      </c>
      <c r="Q59" s="17">
        <f t="shared" si="12"/>
        <v>1.8691588785046728E-2</v>
      </c>
      <c r="R59" s="18">
        <f t="shared" si="13"/>
        <v>0</v>
      </c>
    </row>
    <row r="60" spans="1:18" ht="42" customHeight="1" x14ac:dyDescent="0.25">
      <c r="A60" s="20">
        <f t="shared" si="14"/>
        <v>0</v>
      </c>
      <c r="B60" s="91" t="s">
        <v>27</v>
      </c>
      <c r="C60" s="92"/>
      <c r="D60" s="40" t="s">
        <v>69</v>
      </c>
      <c r="E60" s="73"/>
      <c r="F60" s="73"/>
      <c r="G60" s="41"/>
      <c r="H60" s="71"/>
      <c r="I60" s="72"/>
      <c r="K60" s="15" t="s">
        <v>89</v>
      </c>
      <c r="L60" s="15" t="s">
        <v>83</v>
      </c>
      <c r="M60" s="13">
        <f t="shared" si="11"/>
        <v>1</v>
      </c>
      <c r="N60" s="13">
        <f t="shared" si="4"/>
        <v>3</v>
      </c>
      <c r="O60" s="13">
        <f t="shared" si="5"/>
        <v>2</v>
      </c>
      <c r="P60" s="14">
        <f t="shared" si="6"/>
        <v>6</v>
      </c>
      <c r="Q60" s="17">
        <f t="shared" si="12"/>
        <v>1.8691588785046728E-2</v>
      </c>
      <c r="R60" s="18">
        <f t="shared" si="13"/>
        <v>0</v>
      </c>
    </row>
    <row r="61" spans="1:18" ht="43.5" customHeight="1" x14ac:dyDescent="0.25">
      <c r="A61" s="20">
        <f t="shared" si="14"/>
        <v>0</v>
      </c>
      <c r="B61" s="91" t="s">
        <v>28</v>
      </c>
      <c r="C61" s="92"/>
      <c r="D61" s="40" t="s">
        <v>69</v>
      </c>
      <c r="E61" s="73"/>
      <c r="F61" s="73"/>
      <c r="G61" s="41"/>
      <c r="H61" s="71"/>
      <c r="I61" s="72"/>
      <c r="K61" s="15" t="s">
        <v>89</v>
      </c>
      <c r="L61" s="15" t="s">
        <v>83</v>
      </c>
      <c r="M61" s="13">
        <f t="shared" si="11"/>
        <v>1</v>
      </c>
      <c r="N61" s="13">
        <f t="shared" si="4"/>
        <v>3</v>
      </c>
      <c r="O61" s="13">
        <f t="shared" si="5"/>
        <v>2</v>
      </c>
      <c r="P61" s="14">
        <f t="shared" si="6"/>
        <v>6</v>
      </c>
      <c r="Q61" s="17">
        <f t="shared" si="12"/>
        <v>1.8691588785046728E-2</v>
      </c>
      <c r="R61" s="18">
        <f t="shared" si="13"/>
        <v>0</v>
      </c>
    </row>
    <row r="62" spans="1:18" ht="37.5" customHeight="1" x14ac:dyDescent="0.25">
      <c r="A62" s="20">
        <f t="shared" si="14"/>
        <v>0</v>
      </c>
      <c r="B62" s="91" t="s">
        <v>29</v>
      </c>
      <c r="C62" s="92"/>
      <c r="D62" s="40" t="s">
        <v>69</v>
      </c>
      <c r="E62" s="73"/>
      <c r="F62" s="73"/>
      <c r="G62" s="41"/>
      <c r="H62" s="71"/>
      <c r="I62" s="72"/>
      <c r="K62" s="15" t="s">
        <v>89</v>
      </c>
      <c r="L62" s="15" t="s">
        <v>83</v>
      </c>
      <c r="M62" s="13">
        <f t="shared" si="11"/>
        <v>1</v>
      </c>
      <c r="N62" s="13">
        <f t="shared" si="4"/>
        <v>3</v>
      </c>
      <c r="O62" s="13">
        <f t="shared" si="5"/>
        <v>2</v>
      </c>
      <c r="P62" s="14">
        <f t="shared" si="6"/>
        <v>6</v>
      </c>
      <c r="Q62" s="17">
        <f t="shared" si="12"/>
        <v>1.8691588785046728E-2</v>
      </c>
      <c r="R62" s="18">
        <f t="shared" si="13"/>
        <v>0</v>
      </c>
    </row>
    <row r="63" spans="1:18" ht="38.450000000000003" customHeight="1" x14ac:dyDescent="0.25">
      <c r="A63" s="20">
        <f t="shared" si="14"/>
        <v>0</v>
      </c>
      <c r="B63" s="91" t="s">
        <v>30</v>
      </c>
      <c r="C63" s="92"/>
      <c r="D63" s="40" t="s">
        <v>69</v>
      </c>
      <c r="E63" s="73"/>
      <c r="F63" s="73"/>
      <c r="G63" s="41"/>
      <c r="H63" s="71"/>
      <c r="I63" s="72"/>
      <c r="K63" s="15" t="s">
        <v>89</v>
      </c>
      <c r="L63" s="15" t="s">
        <v>83</v>
      </c>
      <c r="M63" s="13">
        <f t="shared" si="11"/>
        <v>1</v>
      </c>
      <c r="N63" s="13">
        <f t="shared" si="4"/>
        <v>3</v>
      </c>
      <c r="O63" s="13">
        <f t="shared" si="5"/>
        <v>2</v>
      </c>
      <c r="P63" s="14">
        <f t="shared" si="6"/>
        <v>6</v>
      </c>
      <c r="Q63" s="17">
        <f t="shared" si="12"/>
        <v>1.8691588785046728E-2</v>
      </c>
      <c r="R63" s="18">
        <f t="shared" si="13"/>
        <v>0</v>
      </c>
    </row>
    <row r="64" spans="1:18" ht="29.1" customHeight="1" x14ac:dyDescent="0.25">
      <c r="A64" s="20">
        <f t="shared" si="14"/>
        <v>0</v>
      </c>
      <c r="B64" s="91" t="s">
        <v>31</v>
      </c>
      <c r="C64" s="92"/>
      <c r="D64" s="40" t="s">
        <v>69</v>
      </c>
      <c r="E64" s="73"/>
      <c r="F64" s="73"/>
      <c r="G64" s="41"/>
      <c r="H64" s="71"/>
      <c r="I64" s="72"/>
      <c r="K64" s="15"/>
      <c r="L64" s="15"/>
      <c r="M64" s="18"/>
      <c r="N64" s="18"/>
      <c r="O64" s="18"/>
      <c r="P64" s="18"/>
      <c r="Q64" s="18"/>
      <c r="R64" s="18"/>
    </row>
    <row r="65" spans="1:18" ht="14.1" customHeight="1" x14ac:dyDescent="0.25">
      <c r="B65" s="33"/>
      <c r="K65" s="15"/>
      <c r="L65" s="15"/>
      <c r="M65" s="18"/>
      <c r="N65" s="18"/>
      <c r="O65" s="18"/>
      <c r="P65" s="18"/>
      <c r="Q65" s="18"/>
      <c r="R65" s="18"/>
    </row>
    <row r="66" spans="1:18" ht="16.5" thickBot="1" x14ac:dyDescent="0.3">
      <c r="A66" s="74" t="s">
        <v>32</v>
      </c>
      <c r="B66" s="74"/>
      <c r="C66" s="74"/>
      <c r="D66" s="74"/>
      <c r="E66" s="74"/>
      <c r="F66" s="74"/>
      <c r="G66" s="74"/>
      <c r="H66" s="74"/>
      <c r="I66" s="74"/>
      <c r="K66" s="15"/>
      <c r="L66" s="15"/>
      <c r="M66" s="18"/>
      <c r="N66" s="18"/>
      <c r="O66" s="18"/>
      <c r="P66" s="18"/>
      <c r="Q66" s="18"/>
      <c r="R66" s="18"/>
    </row>
    <row r="67" spans="1:18" ht="6.6" customHeight="1" x14ac:dyDescent="0.25">
      <c r="B67" s="33"/>
      <c r="C67" s="30"/>
      <c r="D67" s="30"/>
      <c r="E67" s="30"/>
      <c r="F67" s="30"/>
      <c r="G67" s="30"/>
      <c r="H67" s="30"/>
      <c r="I67" s="30"/>
      <c r="K67" s="15"/>
      <c r="L67" s="15"/>
      <c r="M67" s="18"/>
      <c r="N67" s="18"/>
      <c r="O67" s="18"/>
      <c r="P67" s="18"/>
      <c r="Q67" s="18"/>
      <c r="R67" s="18"/>
    </row>
    <row r="68" spans="1:18" ht="31.5" customHeight="1" x14ac:dyDescent="0.25">
      <c r="A68" s="96" t="s">
        <v>73</v>
      </c>
      <c r="B68" s="97"/>
      <c r="C68" s="98"/>
      <c r="D68" s="27" t="s">
        <v>133</v>
      </c>
      <c r="E68" s="76" t="s">
        <v>71</v>
      </c>
      <c r="F68" s="76"/>
      <c r="G68" s="27" t="s">
        <v>77</v>
      </c>
      <c r="H68" s="77" t="s">
        <v>75</v>
      </c>
      <c r="I68" s="77"/>
      <c r="K68" s="15" t="s">
        <v>91</v>
      </c>
      <c r="L68" s="15" t="s">
        <v>86</v>
      </c>
      <c r="M68" s="13">
        <f>IF(D69="No",0,1)</f>
        <v>1</v>
      </c>
      <c r="N68" s="13">
        <f t="shared" si="4"/>
        <v>5</v>
      </c>
      <c r="O68" s="13">
        <f t="shared" si="5"/>
        <v>5</v>
      </c>
      <c r="P68" s="14">
        <f t="shared" si="6"/>
        <v>25</v>
      </c>
      <c r="Q68" s="17">
        <f>P68/$P$108</f>
        <v>7.7881619937694699E-2</v>
      </c>
      <c r="R68" s="18">
        <f>G69*Q68</f>
        <v>0</v>
      </c>
    </row>
    <row r="69" spans="1:18" ht="40.5" customHeight="1" x14ac:dyDescent="0.25">
      <c r="A69" s="20">
        <f>IF(D69="No",1,G69)</f>
        <v>0</v>
      </c>
      <c r="B69" s="91" t="s">
        <v>100</v>
      </c>
      <c r="C69" s="92"/>
      <c r="D69" s="40" t="s">
        <v>69</v>
      </c>
      <c r="E69" s="73"/>
      <c r="F69" s="73"/>
      <c r="G69" s="41"/>
      <c r="H69" s="71"/>
      <c r="I69" s="72"/>
      <c r="K69" s="15" t="s">
        <v>91</v>
      </c>
      <c r="L69" s="15" t="s">
        <v>86</v>
      </c>
      <c r="M69" s="13">
        <f>IF(D70="No",0,1)</f>
        <v>1</v>
      </c>
      <c r="N69" s="13">
        <f t="shared" si="4"/>
        <v>5</v>
      </c>
      <c r="O69" s="13">
        <f t="shared" si="5"/>
        <v>5</v>
      </c>
      <c r="P69" s="14">
        <f t="shared" si="6"/>
        <v>25</v>
      </c>
      <c r="Q69" s="17">
        <f>P69/$P$108</f>
        <v>7.7881619937694699E-2</v>
      </c>
      <c r="R69" s="18">
        <f>G70*Q69</f>
        <v>0</v>
      </c>
    </row>
    <row r="70" spans="1:18" ht="63.95" customHeight="1" x14ac:dyDescent="0.25">
      <c r="A70" s="23">
        <f>IF(D70="No",1,G70)</f>
        <v>0</v>
      </c>
      <c r="B70" s="91" t="s">
        <v>33</v>
      </c>
      <c r="C70" s="92"/>
      <c r="D70" s="40" t="s">
        <v>69</v>
      </c>
      <c r="E70" s="73"/>
      <c r="F70" s="73"/>
      <c r="G70" s="41"/>
      <c r="H70" s="71"/>
      <c r="I70" s="72"/>
      <c r="K70" s="15" t="s">
        <v>88</v>
      </c>
      <c r="L70" s="15" t="s">
        <v>84</v>
      </c>
      <c r="M70" s="13">
        <f>IF(D71="No",0,1)</f>
        <v>1</v>
      </c>
      <c r="N70" s="13">
        <f t="shared" si="4"/>
        <v>2</v>
      </c>
      <c r="O70" s="13">
        <f t="shared" si="5"/>
        <v>3</v>
      </c>
      <c r="P70" s="14">
        <f t="shared" si="6"/>
        <v>6</v>
      </c>
      <c r="Q70" s="17">
        <f>P70/$P$108</f>
        <v>1.8691588785046728E-2</v>
      </c>
      <c r="R70" s="18">
        <f>G71*Q70</f>
        <v>0</v>
      </c>
    </row>
    <row r="71" spans="1:18" ht="42" customHeight="1" x14ac:dyDescent="0.25">
      <c r="A71" s="20">
        <f>IF(D71="No",1,G71)</f>
        <v>0</v>
      </c>
      <c r="B71" s="91" t="s">
        <v>34</v>
      </c>
      <c r="C71" s="92"/>
      <c r="D71" s="40" t="s">
        <v>69</v>
      </c>
      <c r="E71" s="73"/>
      <c r="F71" s="73"/>
      <c r="G71" s="41"/>
      <c r="H71" s="71"/>
      <c r="I71" s="72"/>
      <c r="K71" s="15" t="s">
        <v>88</v>
      </c>
      <c r="L71" s="15" t="s">
        <v>84</v>
      </c>
      <c r="M71" s="13">
        <f>IF(D72="No",0,1)</f>
        <v>1</v>
      </c>
      <c r="N71" s="13">
        <f t="shared" si="4"/>
        <v>2</v>
      </c>
      <c r="O71" s="13">
        <f t="shared" si="5"/>
        <v>3</v>
      </c>
      <c r="P71" s="14">
        <f t="shared" si="6"/>
        <v>6</v>
      </c>
      <c r="Q71" s="17">
        <f>P71/$P$108</f>
        <v>1.8691588785046728E-2</v>
      </c>
      <c r="R71" s="18">
        <f>G72*Q71</f>
        <v>0</v>
      </c>
    </row>
    <row r="72" spans="1:18" ht="38.25" customHeight="1" x14ac:dyDescent="0.25">
      <c r="A72" s="21">
        <f>IF(D72="No",1,G72)</f>
        <v>0</v>
      </c>
      <c r="B72" s="91" t="s">
        <v>35</v>
      </c>
      <c r="C72" s="92"/>
      <c r="D72" s="40" t="s">
        <v>69</v>
      </c>
      <c r="E72" s="73"/>
      <c r="F72" s="73"/>
      <c r="G72" s="41"/>
      <c r="H72" s="71"/>
      <c r="I72" s="72"/>
      <c r="K72" s="15"/>
      <c r="L72" s="15"/>
      <c r="M72" s="18"/>
      <c r="N72" s="18"/>
      <c r="O72" s="18"/>
      <c r="P72" s="18"/>
      <c r="Q72" s="18"/>
      <c r="R72" s="18"/>
    </row>
    <row r="73" spans="1:18" x14ac:dyDescent="0.25">
      <c r="A73" s="99" t="s">
        <v>108</v>
      </c>
      <c r="B73" s="99"/>
      <c r="C73" s="99"/>
      <c r="D73" s="99"/>
      <c r="E73" s="99"/>
      <c r="F73" s="99"/>
      <c r="G73" s="99"/>
      <c r="H73" s="99"/>
      <c r="I73" s="99"/>
      <c r="K73" s="15"/>
      <c r="L73" s="15"/>
      <c r="M73" s="18"/>
      <c r="N73" s="18"/>
      <c r="O73" s="18"/>
      <c r="P73" s="18"/>
      <c r="Q73" s="18"/>
      <c r="R73" s="18"/>
    </row>
    <row r="74" spans="1:18" ht="15.75" x14ac:dyDescent="0.25">
      <c r="B74" s="33"/>
      <c r="K74" s="15"/>
      <c r="L74" s="15"/>
      <c r="M74" s="18"/>
      <c r="N74" s="18"/>
      <c r="O74" s="18"/>
      <c r="P74" s="18"/>
      <c r="Q74" s="18"/>
      <c r="R74" s="18"/>
    </row>
    <row r="75" spans="1:18" ht="16.5" thickBot="1" x14ac:dyDescent="0.3">
      <c r="A75" s="74" t="s">
        <v>36</v>
      </c>
      <c r="B75" s="74"/>
      <c r="C75" s="74"/>
      <c r="D75" s="74"/>
      <c r="E75" s="74"/>
      <c r="F75" s="74"/>
      <c r="G75" s="74"/>
      <c r="H75" s="74"/>
      <c r="I75" s="74"/>
      <c r="K75" s="15"/>
      <c r="L75" s="15"/>
      <c r="M75" s="18"/>
      <c r="N75" s="18"/>
      <c r="O75" s="18"/>
      <c r="P75" s="18"/>
      <c r="Q75" s="18"/>
      <c r="R75" s="18"/>
    </row>
    <row r="76" spans="1:18" ht="6.6" customHeight="1" x14ac:dyDescent="0.25">
      <c r="B76" s="32"/>
      <c r="C76" s="25"/>
      <c r="D76" s="25"/>
      <c r="E76" s="25"/>
      <c r="F76" s="25"/>
      <c r="G76" s="25"/>
      <c r="H76" s="25"/>
      <c r="I76" s="25"/>
      <c r="K76" s="15"/>
      <c r="L76" s="15"/>
      <c r="M76" s="18"/>
      <c r="N76" s="18"/>
      <c r="O76" s="18"/>
      <c r="P76" s="18"/>
      <c r="Q76" s="18"/>
      <c r="R76" s="18"/>
    </row>
    <row r="77" spans="1:18" ht="31.5" customHeight="1" x14ac:dyDescent="0.25">
      <c r="A77" s="96" t="s">
        <v>73</v>
      </c>
      <c r="B77" s="97"/>
      <c r="C77" s="98"/>
      <c r="D77" s="27" t="s">
        <v>133</v>
      </c>
      <c r="E77" s="76" t="s">
        <v>71</v>
      </c>
      <c r="F77" s="76"/>
      <c r="G77" s="27" t="s">
        <v>77</v>
      </c>
      <c r="H77" s="77" t="s">
        <v>75</v>
      </c>
      <c r="I77" s="77"/>
      <c r="K77" s="15" t="s">
        <v>91</v>
      </c>
      <c r="L77" s="15" t="s">
        <v>85</v>
      </c>
      <c r="M77" s="13">
        <f t="shared" ref="M77:M82" si="15">IF(D78="No",0,1)</f>
        <v>0</v>
      </c>
      <c r="N77" s="13">
        <f t="shared" si="4"/>
        <v>5</v>
      </c>
      <c r="O77" s="13">
        <f t="shared" si="5"/>
        <v>4</v>
      </c>
      <c r="P77" s="14">
        <f t="shared" si="6"/>
        <v>0</v>
      </c>
      <c r="Q77" s="17">
        <f t="shared" ref="Q77:Q82" si="16">P77/$P$108</f>
        <v>0</v>
      </c>
      <c r="R77" s="18">
        <f t="shared" ref="R77:R82" si="17">G78*Q77</f>
        <v>0</v>
      </c>
    </row>
    <row r="78" spans="1:18" ht="39.6" customHeight="1" x14ac:dyDescent="0.25">
      <c r="A78" s="22">
        <f t="shared" ref="A78:A83" si="18">IF(D78="No",1,G78)</f>
        <v>1</v>
      </c>
      <c r="B78" s="91" t="s">
        <v>37</v>
      </c>
      <c r="C78" s="92"/>
      <c r="D78" s="40" t="s">
        <v>70</v>
      </c>
      <c r="E78" s="73"/>
      <c r="F78" s="73"/>
      <c r="G78" s="41"/>
      <c r="H78" s="71"/>
      <c r="I78" s="72"/>
      <c r="K78" s="15" t="s">
        <v>91</v>
      </c>
      <c r="L78" s="15" t="s">
        <v>86</v>
      </c>
      <c r="M78" s="13">
        <f t="shared" si="15"/>
        <v>0</v>
      </c>
      <c r="N78" s="13">
        <f t="shared" si="4"/>
        <v>5</v>
      </c>
      <c r="O78" s="13">
        <f t="shared" si="5"/>
        <v>5</v>
      </c>
      <c r="P78" s="14">
        <f t="shared" si="6"/>
        <v>0</v>
      </c>
      <c r="Q78" s="17">
        <f t="shared" si="16"/>
        <v>0</v>
      </c>
      <c r="R78" s="18">
        <f t="shared" si="17"/>
        <v>0</v>
      </c>
    </row>
    <row r="79" spans="1:18" ht="24.6" customHeight="1" x14ac:dyDescent="0.25">
      <c r="A79" s="20">
        <f t="shared" si="18"/>
        <v>1</v>
      </c>
      <c r="B79" s="78" t="s">
        <v>101</v>
      </c>
      <c r="C79" s="79"/>
      <c r="D79" s="40" t="s">
        <v>70</v>
      </c>
      <c r="E79" s="73"/>
      <c r="F79" s="73"/>
      <c r="G79" s="41"/>
      <c r="H79" s="71"/>
      <c r="I79" s="72"/>
      <c r="K79" s="15" t="s">
        <v>90</v>
      </c>
      <c r="L79" s="15" t="s">
        <v>85</v>
      </c>
      <c r="M79" s="13">
        <f t="shared" si="15"/>
        <v>0</v>
      </c>
      <c r="N79" s="13">
        <f t="shared" si="4"/>
        <v>4</v>
      </c>
      <c r="O79" s="13">
        <f t="shared" si="5"/>
        <v>4</v>
      </c>
      <c r="P79" s="14">
        <f t="shared" si="6"/>
        <v>0</v>
      </c>
      <c r="Q79" s="17">
        <f t="shared" si="16"/>
        <v>0</v>
      </c>
      <c r="R79" s="18">
        <f t="shared" si="17"/>
        <v>0</v>
      </c>
    </row>
    <row r="80" spans="1:18" ht="51" customHeight="1" x14ac:dyDescent="0.25">
      <c r="A80" s="20">
        <f t="shared" si="18"/>
        <v>1</v>
      </c>
      <c r="B80" s="91" t="s">
        <v>38</v>
      </c>
      <c r="C80" s="92"/>
      <c r="D80" s="40" t="s">
        <v>70</v>
      </c>
      <c r="E80" s="73"/>
      <c r="F80" s="73"/>
      <c r="G80" s="41"/>
      <c r="H80" s="71"/>
      <c r="I80" s="72"/>
      <c r="K80" s="15" t="s">
        <v>89</v>
      </c>
      <c r="L80" s="15" t="s">
        <v>83</v>
      </c>
      <c r="M80" s="13">
        <f t="shared" si="15"/>
        <v>0</v>
      </c>
      <c r="N80" s="13">
        <f t="shared" si="4"/>
        <v>3</v>
      </c>
      <c r="O80" s="13">
        <f t="shared" si="5"/>
        <v>2</v>
      </c>
      <c r="P80" s="14">
        <f t="shared" si="6"/>
        <v>0</v>
      </c>
      <c r="Q80" s="17">
        <f t="shared" si="16"/>
        <v>0</v>
      </c>
      <c r="R80" s="18">
        <f t="shared" si="17"/>
        <v>0</v>
      </c>
    </row>
    <row r="81" spans="1:18" ht="66.95" customHeight="1" x14ac:dyDescent="0.25">
      <c r="A81" s="22">
        <f t="shared" si="18"/>
        <v>1</v>
      </c>
      <c r="B81" s="91" t="s">
        <v>39</v>
      </c>
      <c r="C81" s="92"/>
      <c r="D81" s="40" t="s">
        <v>70</v>
      </c>
      <c r="E81" s="73"/>
      <c r="F81" s="73"/>
      <c r="G81" s="41"/>
      <c r="H81" s="71"/>
      <c r="I81" s="72"/>
      <c r="K81" s="15" t="s">
        <v>90</v>
      </c>
      <c r="L81" s="15" t="s">
        <v>86</v>
      </c>
      <c r="M81" s="13">
        <f t="shared" si="15"/>
        <v>0</v>
      </c>
      <c r="N81" s="13">
        <f t="shared" si="4"/>
        <v>4</v>
      </c>
      <c r="O81" s="13">
        <f t="shared" si="5"/>
        <v>5</v>
      </c>
      <c r="P81" s="14">
        <f t="shared" si="6"/>
        <v>0</v>
      </c>
      <c r="Q81" s="17">
        <f t="shared" si="16"/>
        <v>0</v>
      </c>
      <c r="R81" s="18">
        <f t="shared" si="17"/>
        <v>0</v>
      </c>
    </row>
    <row r="82" spans="1:18" ht="30.6" customHeight="1" x14ac:dyDescent="0.25">
      <c r="A82" s="20">
        <f t="shared" si="18"/>
        <v>1</v>
      </c>
      <c r="B82" s="91" t="s">
        <v>40</v>
      </c>
      <c r="C82" s="92"/>
      <c r="D82" s="40" t="s">
        <v>70</v>
      </c>
      <c r="E82" s="73"/>
      <c r="F82" s="73"/>
      <c r="G82" s="41"/>
      <c r="H82" s="71"/>
      <c r="I82" s="72"/>
      <c r="K82" s="15" t="s">
        <v>90</v>
      </c>
      <c r="L82" s="15" t="s">
        <v>86</v>
      </c>
      <c r="M82" s="13">
        <f t="shared" si="15"/>
        <v>0</v>
      </c>
      <c r="N82" s="13">
        <f t="shared" si="4"/>
        <v>4</v>
      </c>
      <c r="O82" s="13">
        <f t="shared" si="5"/>
        <v>5</v>
      </c>
      <c r="P82" s="14">
        <f t="shared" si="6"/>
        <v>0</v>
      </c>
      <c r="Q82" s="17">
        <f t="shared" si="16"/>
        <v>0</v>
      </c>
      <c r="R82" s="18">
        <f t="shared" si="17"/>
        <v>0</v>
      </c>
    </row>
    <row r="83" spans="1:18" ht="55.5" customHeight="1" x14ac:dyDescent="0.25">
      <c r="A83" s="21">
        <f t="shared" si="18"/>
        <v>1</v>
      </c>
      <c r="B83" s="91" t="s">
        <v>41</v>
      </c>
      <c r="C83" s="92"/>
      <c r="D83" s="40" t="s">
        <v>70</v>
      </c>
      <c r="E83" s="73"/>
      <c r="F83" s="73"/>
      <c r="G83" s="41"/>
      <c r="H83" s="71"/>
      <c r="I83" s="72"/>
      <c r="K83" s="15"/>
      <c r="L83" s="15"/>
      <c r="M83" s="18"/>
      <c r="N83" s="18"/>
      <c r="O83" s="18"/>
      <c r="P83" s="18"/>
      <c r="Q83" s="18"/>
      <c r="R83" s="18"/>
    </row>
    <row r="84" spans="1:18" ht="16.5" thickBot="1" x14ac:dyDescent="0.3">
      <c r="A84" s="74" t="s">
        <v>42</v>
      </c>
      <c r="B84" s="74"/>
      <c r="C84" s="74"/>
      <c r="D84" s="74"/>
      <c r="E84" s="74"/>
      <c r="F84" s="74"/>
      <c r="G84" s="74"/>
      <c r="H84" s="74"/>
      <c r="I84" s="74"/>
      <c r="K84" s="15"/>
      <c r="L84" s="15"/>
      <c r="M84" s="18"/>
      <c r="N84" s="18"/>
      <c r="O84" s="18"/>
      <c r="P84" s="18"/>
      <c r="Q84" s="18"/>
      <c r="R84" s="18"/>
    </row>
    <row r="85" spans="1:18" ht="6.6" customHeight="1" x14ac:dyDescent="0.25">
      <c r="B85" s="25"/>
      <c r="C85" s="25"/>
      <c r="D85" s="25"/>
      <c r="E85" s="25"/>
      <c r="F85" s="25"/>
      <c r="G85" s="25"/>
      <c r="H85" s="25"/>
      <c r="I85" s="25"/>
      <c r="K85" s="15"/>
      <c r="L85" s="15"/>
      <c r="M85" s="18"/>
      <c r="N85" s="18"/>
      <c r="O85" s="18"/>
      <c r="P85" s="18"/>
      <c r="Q85" s="18"/>
      <c r="R85" s="18"/>
    </row>
    <row r="86" spans="1:18" ht="31.5" customHeight="1" x14ac:dyDescent="0.25">
      <c r="A86" s="94" t="s">
        <v>73</v>
      </c>
      <c r="B86" s="94"/>
      <c r="C86" s="95"/>
      <c r="D86" s="27" t="s">
        <v>133</v>
      </c>
      <c r="E86" s="76" t="s">
        <v>71</v>
      </c>
      <c r="F86" s="76"/>
      <c r="G86" s="27" t="s">
        <v>77</v>
      </c>
      <c r="H86" s="77" t="s">
        <v>75</v>
      </c>
      <c r="I86" s="77"/>
      <c r="K86" s="15" t="s">
        <v>91</v>
      </c>
      <c r="L86" s="15" t="s">
        <v>85</v>
      </c>
      <c r="M86" s="13">
        <f t="shared" ref="M86:M95" si="19">IF(D87="No",0,1)</f>
        <v>0</v>
      </c>
      <c r="N86" s="13">
        <f t="shared" si="4"/>
        <v>5</v>
      </c>
      <c r="O86" s="13">
        <f t="shared" si="5"/>
        <v>4</v>
      </c>
      <c r="P86" s="14">
        <f t="shared" si="6"/>
        <v>0</v>
      </c>
      <c r="Q86" s="17">
        <f>P86/$P$108</f>
        <v>0</v>
      </c>
      <c r="R86" s="18">
        <f t="shared" ref="R86:R95" si="20">G87*Q86</f>
        <v>0</v>
      </c>
    </row>
    <row r="87" spans="1:18" ht="41.45" customHeight="1" x14ac:dyDescent="0.25">
      <c r="A87" s="22">
        <f t="shared" ref="A87:A96" si="21">IF(D87="No",1,G87)</f>
        <v>1</v>
      </c>
      <c r="B87" s="78" t="s">
        <v>43</v>
      </c>
      <c r="C87" s="79"/>
      <c r="D87" s="40" t="s">
        <v>70</v>
      </c>
      <c r="E87" s="73"/>
      <c r="F87" s="73"/>
      <c r="G87" s="41"/>
      <c r="H87" s="71"/>
      <c r="I87" s="72"/>
      <c r="K87" s="15" t="s">
        <v>91</v>
      </c>
      <c r="L87" s="15" t="s">
        <v>85</v>
      </c>
      <c r="M87" s="13">
        <f t="shared" si="19"/>
        <v>0</v>
      </c>
      <c r="N87" s="13">
        <f t="shared" si="4"/>
        <v>5</v>
      </c>
      <c r="O87" s="13">
        <f t="shared" si="5"/>
        <v>4</v>
      </c>
      <c r="P87" s="14">
        <f t="shared" si="6"/>
        <v>0</v>
      </c>
      <c r="Q87" s="17">
        <f>P87/$P$108</f>
        <v>0</v>
      </c>
      <c r="R87" s="18">
        <f t="shared" si="20"/>
        <v>0</v>
      </c>
    </row>
    <row r="88" spans="1:18" ht="33" customHeight="1" x14ac:dyDescent="0.25">
      <c r="A88" s="20">
        <f t="shared" si="21"/>
        <v>1</v>
      </c>
      <c r="B88" s="78" t="s">
        <v>44</v>
      </c>
      <c r="C88" s="79"/>
      <c r="D88" s="40" t="s">
        <v>70</v>
      </c>
      <c r="E88" s="73"/>
      <c r="F88" s="73"/>
      <c r="G88" s="41"/>
      <c r="H88" s="71"/>
      <c r="I88" s="72"/>
      <c r="K88" s="15" t="s">
        <v>91</v>
      </c>
      <c r="L88" s="15" t="s">
        <v>85</v>
      </c>
      <c r="M88" s="13">
        <f t="shared" si="19"/>
        <v>0</v>
      </c>
      <c r="N88" s="13">
        <f t="shared" ref="N88:N106" si="22">IF(K88="Menor",2,IF(K88="Despreciable",1,IF(K88="Moderado",3,IF(K88="Mayor",4,IF(K88="Severo",5,0)))))</f>
        <v>5</v>
      </c>
      <c r="O88" s="13">
        <f t="shared" ref="O88:O106" si="23">IF(L88="Poco Probable",2,IF(L88="Raro",1,IF(L88="Posible",3,IF(L88="Muy Probable",4,IF(L88="Casi Seguro",5,0)))))</f>
        <v>4</v>
      </c>
      <c r="P88" s="14">
        <f t="shared" ref="P88:P106" si="24">M88*N88*O88</f>
        <v>0</v>
      </c>
      <c r="Q88" s="17">
        <f t="shared" ref="Q88:Q106" si="25">P88/$P$108</f>
        <v>0</v>
      </c>
      <c r="R88" s="18">
        <f t="shared" si="20"/>
        <v>0</v>
      </c>
    </row>
    <row r="89" spans="1:18" ht="39.950000000000003" customHeight="1" x14ac:dyDescent="0.25">
      <c r="A89" s="23">
        <f t="shared" si="21"/>
        <v>1</v>
      </c>
      <c r="B89" s="91" t="s">
        <v>45</v>
      </c>
      <c r="C89" s="92"/>
      <c r="D89" s="40" t="s">
        <v>70</v>
      </c>
      <c r="E89" s="73"/>
      <c r="F89" s="73"/>
      <c r="G89" s="41"/>
      <c r="H89" s="71"/>
      <c r="I89" s="72"/>
      <c r="K89" s="15" t="s">
        <v>89</v>
      </c>
      <c r="L89" s="15" t="s">
        <v>84</v>
      </c>
      <c r="M89" s="13">
        <f t="shared" si="19"/>
        <v>0</v>
      </c>
      <c r="N89" s="13">
        <f t="shared" si="22"/>
        <v>3</v>
      </c>
      <c r="O89" s="13">
        <f t="shared" si="23"/>
        <v>3</v>
      </c>
      <c r="P89" s="14">
        <f t="shared" si="24"/>
        <v>0</v>
      </c>
      <c r="Q89" s="17">
        <f t="shared" si="25"/>
        <v>0</v>
      </c>
      <c r="R89" s="18">
        <f t="shared" si="20"/>
        <v>0</v>
      </c>
    </row>
    <row r="90" spans="1:18" ht="34.5" customHeight="1" x14ac:dyDescent="0.25">
      <c r="A90" s="20">
        <f t="shared" si="21"/>
        <v>1</v>
      </c>
      <c r="B90" s="91" t="s">
        <v>46</v>
      </c>
      <c r="C90" s="92"/>
      <c r="D90" s="40" t="s">
        <v>70</v>
      </c>
      <c r="E90" s="73"/>
      <c r="F90" s="73"/>
      <c r="G90" s="41"/>
      <c r="H90" s="71"/>
      <c r="I90" s="72"/>
      <c r="K90" s="15" t="s">
        <v>89</v>
      </c>
      <c r="L90" s="15" t="s">
        <v>84</v>
      </c>
      <c r="M90" s="13">
        <f t="shared" si="19"/>
        <v>0</v>
      </c>
      <c r="N90" s="13">
        <f t="shared" si="22"/>
        <v>3</v>
      </c>
      <c r="O90" s="13">
        <f t="shared" si="23"/>
        <v>3</v>
      </c>
      <c r="P90" s="14">
        <f t="shared" si="24"/>
        <v>0</v>
      </c>
      <c r="Q90" s="17">
        <f t="shared" si="25"/>
        <v>0</v>
      </c>
      <c r="R90" s="18">
        <f t="shared" si="20"/>
        <v>0</v>
      </c>
    </row>
    <row r="91" spans="1:18" ht="39.950000000000003" customHeight="1" x14ac:dyDescent="0.25">
      <c r="A91" s="23">
        <f t="shared" si="21"/>
        <v>1</v>
      </c>
      <c r="B91" s="91" t="s">
        <v>47</v>
      </c>
      <c r="C91" s="92"/>
      <c r="D91" s="40" t="s">
        <v>70</v>
      </c>
      <c r="E91" s="73"/>
      <c r="F91" s="73"/>
      <c r="G91" s="41"/>
      <c r="H91" s="71"/>
      <c r="I91" s="72"/>
      <c r="K91" s="15" t="s">
        <v>88</v>
      </c>
      <c r="L91" s="15" t="s">
        <v>83</v>
      </c>
      <c r="M91" s="13">
        <f t="shared" si="19"/>
        <v>0</v>
      </c>
      <c r="N91" s="13">
        <f t="shared" si="22"/>
        <v>2</v>
      </c>
      <c r="O91" s="13">
        <f t="shared" si="23"/>
        <v>2</v>
      </c>
      <c r="P91" s="14">
        <f t="shared" si="24"/>
        <v>0</v>
      </c>
      <c r="Q91" s="17">
        <f t="shared" si="25"/>
        <v>0</v>
      </c>
      <c r="R91" s="18">
        <f t="shared" si="20"/>
        <v>0</v>
      </c>
    </row>
    <row r="92" spans="1:18" ht="51" customHeight="1" x14ac:dyDescent="0.25">
      <c r="A92" s="20">
        <f t="shared" si="21"/>
        <v>1</v>
      </c>
      <c r="B92" s="91" t="s">
        <v>48</v>
      </c>
      <c r="C92" s="92"/>
      <c r="D92" s="40" t="s">
        <v>70</v>
      </c>
      <c r="E92" s="73"/>
      <c r="F92" s="73"/>
      <c r="G92" s="41"/>
      <c r="H92" s="71"/>
      <c r="I92" s="72"/>
      <c r="K92" s="15" t="s">
        <v>88</v>
      </c>
      <c r="L92" s="15" t="s">
        <v>83</v>
      </c>
      <c r="M92" s="13">
        <f t="shared" si="19"/>
        <v>0</v>
      </c>
      <c r="N92" s="13">
        <f t="shared" si="22"/>
        <v>2</v>
      </c>
      <c r="O92" s="13">
        <f t="shared" si="23"/>
        <v>2</v>
      </c>
      <c r="P92" s="14">
        <f t="shared" si="24"/>
        <v>0</v>
      </c>
      <c r="Q92" s="17">
        <f t="shared" si="25"/>
        <v>0</v>
      </c>
      <c r="R92" s="18">
        <f t="shared" si="20"/>
        <v>0</v>
      </c>
    </row>
    <row r="93" spans="1:18" ht="35.450000000000003" customHeight="1" x14ac:dyDescent="0.25">
      <c r="A93" s="23">
        <f t="shared" si="21"/>
        <v>1</v>
      </c>
      <c r="B93" s="91" t="s">
        <v>49</v>
      </c>
      <c r="C93" s="92"/>
      <c r="D93" s="40" t="s">
        <v>70</v>
      </c>
      <c r="E93" s="73"/>
      <c r="F93" s="73"/>
      <c r="G93" s="41"/>
      <c r="H93" s="71"/>
      <c r="I93" s="72"/>
      <c r="K93" s="15" t="s">
        <v>89</v>
      </c>
      <c r="L93" s="15" t="s">
        <v>84</v>
      </c>
      <c r="M93" s="13">
        <f t="shared" si="19"/>
        <v>0</v>
      </c>
      <c r="N93" s="13">
        <f t="shared" si="22"/>
        <v>3</v>
      </c>
      <c r="O93" s="13">
        <f t="shared" si="23"/>
        <v>3</v>
      </c>
      <c r="P93" s="14">
        <f t="shared" si="24"/>
        <v>0</v>
      </c>
      <c r="Q93" s="17">
        <f t="shared" si="25"/>
        <v>0</v>
      </c>
      <c r="R93" s="18">
        <f t="shared" si="20"/>
        <v>0</v>
      </c>
    </row>
    <row r="94" spans="1:18" ht="52.5" customHeight="1" x14ac:dyDescent="0.25">
      <c r="A94" s="20">
        <f t="shared" si="21"/>
        <v>1</v>
      </c>
      <c r="B94" s="78" t="s">
        <v>50</v>
      </c>
      <c r="C94" s="79"/>
      <c r="D94" s="40" t="s">
        <v>70</v>
      </c>
      <c r="E94" s="73"/>
      <c r="F94" s="73"/>
      <c r="G94" s="41"/>
      <c r="H94" s="71"/>
      <c r="I94" s="72"/>
      <c r="K94" s="15" t="s">
        <v>88</v>
      </c>
      <c r="L94" s="15" t="s">
        <v>84</v>
      </c>
      <c r="M94" s="13">
        <f t="shared" si="19"/>
        <v>0</v>
      </c>
      <c r="N94" s="13">
        <f t="shared" si="22"/>
        <v>2</v>
      </c>
      <c r="O94" s="13">
        <f t="shared" si="23"/>
        <v>3</v>
      </c>
      <c r="P94" s="14">
        <f t="shared" si="24"/>
        <v>0</v>
      </c>
      <c r="Q94" s="17">
        <f t="shared" si="25"/>
        <v>0</v>
      </c>
      <c r="R94" s="18">
        <f t="shared" si="20"/>
        <v>0</v>
      </c>
    </row>
    <row r="95" spans="1:18" ht="41.1" customHeight="1" x14ac:dyDescent="0.25">
      <c r="A95" s="23">
        <f t="shared" si="21"/>
        <v>1</v>
      </c>
      <c r="B95" s="78" t="s">
        <v>51</v>
      </c>
      <c r="C95" s="79"/>
      <c r="D95" s="40" t="s">
        <v>70</v>
      </c>
      <c r="E95" s="73"/>
      <c r="F95" s="73"/>
      <c r="G95" s="41"/>
      <c r="H95" s="71"/>
      <c r="I95" s="72"/>
      <c r="K95" s="15" t="s">
        <v>88</v>
      </c>
      <c r="L95" s="15" t="s">
        <v>84</v>
      </c>
      <c r="M95" s="13">
        <f t="shared" si="19"/>
        <v>0</v>
      </c>
      <c r="N95" s="13">
        <f t="shared" si="22"/>
        <v>2</v>
      </c>
      <c r="O95" s="13">
        <f t="shared" si="23"/>
        <v>3</v>
      </c>
      <c r="P95" s="14">
        <f t="shared" si="24"/>
        <v>0</v>
      </c>
      <c r="Q95" s="17">
        <f t="shared" si="25"/>
        <v>0</v>
      </c>
      <c r="R95" s="18">
        <f t="shared" si="20"/>
        <v>0</v>
      </c>
    </row>
    <row r="96" spans="1:18" ht="69" customHeight="1" x14ac:dyDescent="0.25">
      <c r="A96" s="20">
        <f t="shared" si="21"/>
        <v>1</v>
      </c>
      <c r="B96" s="78" t="s">
        <v>52</v>
      </c>
      <c r="C96" s="79"/>
      <c r="D96" s="40" t="s">
        <v>70</v>
      </c>
      <c r="E96" s="73"/>
      <c r="F96" s="73"/>
      <c r="G96" s="41"/>
      <c r="H96" s="71"/>
      <c r="I96" s="72"/>
      <c r="K96" s="15"/>
      <c r="L96" s="15"/>
      <c r="M96" s="18"/>
      <c r="N96" s="18"/>
      <c r="O96" s="18"/>
      <c r="P96" s="18"/>
      <c r="Q96" s="18"/>
      <c r="R96" s="18"/>
    </row>
    <row r="97" spans="1:18" ht="4.5" customHeight="1" x14ac:dyDescent="0.25">
      <c r="A97" s="116"/>
      <c r="B97" s="116"/>
      <c r="C97" s="116"/>
      <c r="D97" s="116"/>
      <c r="E97" s="116"/>
      <c r="F97" s="116"/>
      <c r="G97" s="116"/>
      <c r="H97" s="116"/>
      <c r="I97" s="116"/>
      <c r="K97" s="15"/>
      <c r="L97" s="15"/>
      <c r="M97" s="18"/>
      <c r="N97" s="18"/>
      <c r="O97" s="18"/>
      <c r="P97" s="18"/>
      <c r="Q97" s="18"/>
      <c r="R97" s="18"/>
    </row>
    <row r="98" spans="1:18" ht="19.5" customHeight="1" thickBot="1" x14ac:dyDescent="0.3">
      <c r="A98" s="74" t="s">
        <v>132</v>
      </c>
      <c r="B98" s="75"/>
      <c r="C98" s="75"/>
      <c r="D98" s="75"/>
      <c r="E98" s="75"/>
      <c r="F98" s="75"/>
      <c r="G98" s="75"/>
      <c r="H98" s="75"/>
      <c r="I98" s="75"/>
      <c r="K98" s="15"/>
      <c r="L98" s="15"/>
      <c r="M98" s="18"/>
      <c r="N98" s="18"/>
      <c r="O98" s="18"/>
      <c r="P98" s="18"/>
      <c r="Q98" s="18"/>
      <c r="R98" s="18"/>
    </row>
    <row r="99" spans="1:18" ht="5.0999999999999996" customHeight="1" x14ac:dyDescent="0.25">
      <c r="B99" s="39"/>
      <c r="C99" s="39"/>
      <c r="D99" s="39"/>
      <c r="E99" s="39"/>
      <c r="F99" s="39"/>
      <c r="G99" s="39"/>
      <c r="H99" s="39"/>
      <c r="I99" s="39"/>
      <c r="K99" s="15"/>
      <c r="L99" s="15"/>
      <c r="M99" s="18"/>
      <c r="N99" s="18"/>
      <c r="O99" s="18"/>
      <c r="P99" s="18"/>
      <c r="Q99" s="18"/>
      <c r="R99" s="18"/>
    </row>
    <row r="100" spans="1:18" ht="31.5" customHeight="1" x14ac:dyDescent="0.25">
      <c r="A100" s="96" t="s">
        <v>73</v>
      </c>
      <c r="B100" s="97"/>
      <c r="C100" s="98"/>
      <c r="D100" s="27" t="s">
        <v>133</v>
      </c>
      <c r="E100" s="76" t="s">
        <v>71</v>
      </c>
      <c r="F100" s="76"/>
      <c r="G100" s="27" t="s">
        <v>77</v>
      </c>
      <c r="H100" s="77" t="s">
        <v>75</v>
      </c>
      <c r="I100" s="77"/>
      <c r="K100" s="15" t="s">
        <v>89</v>
      </c>
      <c r="L100" s="15" t="s">
        <v>84</v>
      </c>
      <c r="M100" s="13">
        <f t="shared" ref="M100:M106" si="26">IF(D101="No",0,1)</f>
        <v>0</v>
      </c>
      <c r="N100" s="13">
        <f t="shared" si="22"/>
        <v>3</v>
      </c>
      <c r="O100" s="13">
        <f t="shared" si="23"/>
        <v>3</v>
      </c>
      <c r="P100" s="14">
        <f t="shared" si="24"/>
        <v>0</v>
      </c>
      <c r="Q100" s="17">
        <f t="shared" si="25"/>
        <v>0</v>
      </c>
      <c r="R100" s="18">
        <f t="shared" ref="R100:R106" si="27">G101*Q100</f>
        <v>0</v>
      </c>
    </row>
    <row r="101" spans="1:18" ht="37.5" customHeight="1" x14ac:dyDescent="0.25">
      <c r="A101" s="22">
        <f t="shared" ref="A101:A107" si="28">IF(D101="No",1,G101)</f>
        <v>1</v>
      </c>
      <c r="B101" s="91" t="s">
        <v>53</v>
      </c>
      <c r="C101" s="92"/>
      <c r="D101" s="40" t="s">
        <v>70</v>
      </c>
      <c r="E101" s="73"/>
      <c r="F101" s="73"/>
      <c r="G101" s="41"/>
      <c r="H101" s="71"/>
      <c r="I101" s="72"/>
      <c r="K101" s="15" t="s">
        <v>89</v>
      </c>
      <c r="L101" s="15" t="s">
        <v>84</v>
      </c>
      <c r="M101" s="13">
        <f t="shared" si="26"/>
        <v>0</v>
      </c>
      <c r="N101" s="13">
        <f t="shared" si="22"/>
        <v>3</v>
      </c>
      <c r="O101" s="13">
        <f t="shared" si="23"/>
        <v>3</v>
      </c>
      <c r="P101" s="14">
        <f t="shared" si="24"/>
        <v>0</v>
      </c>
      <c r="Q101" s="17">
        <f t="shared" si="25"/>
        <v>0</v>
      </c>
      <c r="R101" s="18">
        <f t="shared" si="27"/>
        <v>0</v>
      </c>
    </row>
    <row r="102" spans="1:18" ht="38.1" customHeight="1" x14ac:dyDescent="0.25">
      <c r="A102" s="20">
        <f t="shared" si="28"/>
        <v>1</v>
      </c>
      <c r="B102" s="91" t="s">
        <v>54</v>
      </c>
      <c r="C102" s="92"/>
      <c r="D102" s="40" t="s">
        <v>70</v>
      </c>
      <c r="E102" s="73"/>
      <c r="F102" s="73"/>
      <c r="G102" s="41"/>
      <c r="H102" s="71"/>
      <c r="I102" s="72"/>
      <c r="K102" s="15" t="s">
        <v>89</v>
      </c>
      <c r="L102" s="15" t="s">
        <v>84</v>
      </c>
      <c r="M102" s="13">
        <f t="shared" si="26"/>
        <v>1</v>
      </c>
      <c r="N102" s="13">
        <f t="shared" si="22"/>
        <v>3</v>
      </c>
      <c r="O102" s="13">
        <f t="shared" si="23"/>
        <v>3</v>
      </c>
      <c r="P102" s="14">
        <f t="shared" si="24"/>
        <v>9</v>
      </c>
      <c r="Q102" s="17">
        <f t="shared" si="25"/>
        <v>2.8037383177570093E-2</v>
      </c>
      <c r="R102" s="18">
        <f t="shared" si="27"/>
        <v>0</v>
      </c>
    </row>
    <row r="103" spans="1:18" ht="37.5" customHeight="1" x14ac:dyDescent="0.25">
      <c r="A103" s="23">
        <f t="shared" si="28"/>
        <v>0</v>
      </c>
      <c r="B103" s="91" t="s">
        <v>55</v>
      </c>
      <c r="C103" s="92"/>
      <c r="D103" s="40" t="s">
        <v>69</v>
      </c>
      <c r="E103" s="73"/>
      <c r="F103" s="73"/>
      <c r="G103" s="41"/>
      <c r="H103" s="71"/>
      <c r="I103" s="72"/>
      <c r="K103" s="15" t="s">
        <v>89</v>
      </c>
      <c r="L103" s="15" t="s">
        <v>84</v>
      </c>
      <c r="M103" s="13">
        <f t="shared" si="26"/>
        <v>1</v>
      </c>
      <c r="N103" s="13">
        <f t="shared" si="22"/>
        <v>3</v>
      </c>
      <c r="O103" s="13">
        <f t="shared" si="23"/>
        <v>3</v>
      </c>
      <c r="P103" s="14">
        <f t="shared" si="24"/>
        <v>9</v>
      </c>
      <c r="Q103" s="17">
        <f t="shared" si="25"/>
        <v>2.8037383177570093E-2</v>
      </c>
      <c r="R103" s="18">
        <f t="shared" si="27"/>
        <v>0</v>
      </c>
    </row>
    <row r="104" spans="1:18" ht="78.599999999999994" customHeight="1" x14ac:dyDescent="0.25">
      <c r="A104" s="20">
        <f t="shared" si="28"/>
        <v>0</v>
      </c>
      <c r="B104" s="91" t="s">
        <v>56</v>
      </c>
      <c r="C104" s="92"/>
      <c r="D104" s="40" t="s">
        <v>69</v>
      </c>
      <c r="E104" s="73"/>
      <c r="F104" s="73"/>
      <c r="G104" s="41"/>
      <c r="H104" s="71"/>
      <c r="I104" s="72"/>
      <c r="K104" s="15" t="s">
        <v>89</v>
      </c>
      <c r="L104" s="15" t="s">
        <v>83</v>
      </c>
      <c r="M104" s="13">
        <f t="shared" si="26"/>
        <v>1</v>
      </c>
      <c r="N104" s="13">
        <f t="shared" si="22"/>
        <v>3</v>
      </c>
      <c r="O104" s="13">
        <f t="shared" si="23"/>
        <v>2</v>
      </c>
      <c r="P104" s="14">
        <f t="shared" si="24"/>
        <v>6</v>
      </c>
      <c r="Q104" s="17">
        <f t="shared" si="25"/>
        <v>1.8691588785046728E-2</v>
      </c>
      <c r="R104" s="18">
        <f t="shared" si="27"/>
        <v>0</v>
      </c>
    </row>
    <row r="105" spans="1:18" ht="69.599999999999994" customHeight="1" x14ac:dyDescent="0.25">
      <c r="A105" s="20">
        <f t="shared" si="28"/>
        <v>0</v>
      </c>
      <c r="B105" s="91" t="s">
        <v>57</v>
      </c>
      <c r="C105" s="92"/>
      <c r="D105" s="40" t="s">
        <v>69</v>
      </c>
      <c r="E105" s="73"/>
      <c r="F105" s="73"/>
      <c r="G105" s="41"/>
      <c r="H105" s="71"/>
      <c r="I105" s="72"/>
      <c r="K105" s="15" t="s">
        <v>89</v>
      </c>
      <c r="L105" s="15" t="s">
        <v>83</v>
      </c>
      <c r="M105" s="13">
        <f t="shared" si="26"/>
        <v>1</v>
      </c>
      <c r="N105" s="13">
        <f t="shared" si="22"/>
        <v>3</v>
      </c>
      <c r="O105" s="13">
        <f t="shared" si="23"/>
        <v>2</v>
      </c>
      <c r="P105" s="14">
        <f t="shared" si="24"/>
        <v>6</v>
      </c>
      <c r="Q105" s="17">
        <f t="shared" si="25"/>
        <v>1.8691588785046728E-2</v>
      </c>
      <c r="R105" s="18">
        <f t="shared" si="27"/>
        <v>0</v>
      </c>
    </row>
    <row r="106" spans="1:18" ht="127.5" customHeight="1" x14ac:dyDescent="0.25">
      <c r="A106" s="23">
        <f t="shared" si="28"/>
        <v>0</v>
      </c>
      <c r="B106" s="91" t="s">
        <v>58</v>
      </c>
      <c r="C106" s="92"/>
      <c r="D106" s="40" t="s">
        <v>69</v>
      </c>
      <c r="E106" s="73"/>
      <c r="F106" s="73"/>
      <c r="G106" s="41"/>
      <c r="H106" s="71"/>
      <c r="I106" s="72"/>
      <c r="K106" s="15" t="s">
        <v>89</v>
      </c>
      <c r="L106" s="15" t="s">
        <v>83</v>
      </c>
      <c r="M106" s="13">
        <f t="shared" si="26"/>
        <v>1</v>
      </c>
      <c r="N106" s="13">
        <f t="shared" si="22"/>
        <v>3</v>
      </c>
      <c r="O106" s="13">
        <f t="shared" si="23"/>
        <v>2</v>
      </c>
      <c r="P106" s="14">
        <f t="shared" si="24"/>
        <v>6</v>
      </c>
      <c r="Q106" s="17">
        <f t="shared" si="25"/>
        <v>1.8691588785046728E-2</v>
      </c>
      <c r="R106" s="18">
        <f t="shared" si="27"/>
        <v>0</v>
      </c>
    </row>
    <row r="107" spans="1:18" ht="141.75" customHeight="1" thickBot="1" x14ac:dyDescent="0.3">
      <c r="A107" s="20">
        <f t="shared" si="28"/>
        <v>0</v>
      </c>
      <c r="B107" s="91" t="s">
        <v>59</v>
      </c>
      <c r="C107" s="92"/>
      <c r="D107" s="40" t="s">
        <v>69</v>
      </c>
      <c r="E107" s="73"/>
      <c r="F107" s="73"/>
      <c r="G107" s="41"/>
      <c r="H107" s="71"/>
      <c r="I107" s="72"/>
    </row>
    <row r="108" spans="1:18" ht="12.75" customHeight="1" thickBot="1" x14ac:dyDescent="0.3">
      <c r="B108" s="37"/>
      <c r="P108" s="45">
        <f>SUM(P25:P106)</f>
        <v>321</v>
      </c>
      <c r="Q108" s="16">
        <f>SUM(Q25:Q106)</f>
        <v>1</v>
      </c>
      <c r="R108" s="19">
        <f>SUM(R25:R106)</f>
        <v>0</v>
      </c>
    </row>
    <row r="109" spans="1:18" ht="34.5" customHeight="1" x14ac:dyDescent="0.25">
      <c r="B109" s="93" t="s">
        <v>60</v>
      </c>
      <c r="C109" s="93"/>
      <c r="D109" s="93"/>
      <c r="E109" s="93"/>
      <c r="F109" s="93"/>
      <c r="G109" s="93"/>
      <c r="H109" s="93"/>
      <c r="I109" s="93"/>
    </row>
    <row r="110" spans="1:18" ht="114.95" customHeight="1" x14ac:dyDescent="0.25">
      <c r="B110" s="88"/>
      <c r="C110" s="89"/>
      <c r="D110" s="89"/>
      <c r="E110" s="89"/>
      <c r="F110" s="89"/>
      <c r="G110" s="89"/>
      <c r="H110" s="89"/>
      <c r="I110" s="90"/>
    </row>
    <row r="111" spans="1:18" ht="15.75" x14ac:dyDescent="0.25">
      <c r="B111" s="33"/>
    </row>
    <row r="112" spans="1:18" ht="31.5" customHeight="1" x14ac:dyDescent="0.25">
      <c r="B112" s="93" t="s">
        <v>61</v>
      </c>
      <c r="C112" s="93"/>
      <c r="D112" s="93"/>
      <c r="E112" s="93"/>
      <c r="F112" s="93"/>
      <c r="G112" s="93"/>
      <c r="H112" s="93"/>
      <c r="I112" s="93"/>
    </row>
    <row r="113" spans="1:9" ht="114.95" customHeight="1" x14ac:dyDescent="0.25">
      <c r="B113" s="88"/>
      <c r="C113" s="89"/>
      <c r="D113" s="89"/>
      <c r="E113" s="89"/>
      <c r="F113" s="89"/>
      <c r="G113" s="89"/>
      <c r="H113" s="89"/>
      <c r="I113" s="90"/>
    </row>
    <row r="114" spans="1:9" ht="15.75" x14ac:dyDescent="0.25">
      <c r="B114" s="33"/>
    </row>
    <row r="115" spans="1:9" ht="15.6" customHeight="1" x14ac:dyDescent="0.25">
      <c r="B115" s="84" t="s">
        <v>102</v>
      </c>
      <c r="C115" s="85"/>
      <c r="D115" s="86">
        <f>R108</f>
        <v>0</v>
      </c>
      <c r="G115" s="117" t="s">
        <v>75</v>
      </c>
      <c r="H115" s="118"/>
      <c r="I115" s="118"/>
    </row>
    <row r="116" spans="1:9" x14ac:dyDescent="0.25">
      <c r="B116" s="82">
        <f ca="1">TODAY()</f>
        <v>45086</v>
      </c>
      <c r="C116" s="83"/>
      <c r="D116" s="87"/>
      <c r="G116" s="119">
        <f>MAX(A26:I107)</f>
        <v>1</v>
      </c>
      <c r="H116" s="120"/>
      <c r="I116" s="121"/>
    </row>
    <row r="117" spans="1:9" ht="15.75" x14ac:dyDescent="0.25">
      <c r="B117" s="33"/>
    </row>
    <row r="118" spans="1:9" ht="15.75" x14ac:dyDescent="0.25">
      <c r="B118" s="33"/>
    </row>
    <row r="123" spans="1:9" ht="15.75" x14ac:dyDescent="0.25">
      <c r="A123" s="137" t="s">
        <v>62</v>
      </c>
      <c r="B123" s="137"/>
      <c r="C123" s="137"/>
      <c r="D123" s="137"/>
      <c r="E123" s="137"/>
      <c r="F123" s="137"/>
      <c r="G123" s="137"/>
      <c r="H123" s="137"/>
      <c r="I123" s="137"/>
    </row>
    <row r="124" spans="1:9" ht="15.75" x14ac:dyDescent="0.25">
      <c r="A124" s="137" t="s">
        <v>117</v>
      </c>
      <c r="B124" s="137"/>
      <c r="C124" s="137"/>
      <c r="D124" s="137"/>
      <c r="E124" s="137"/>
      <c r="F124" s="137"/>
      <c r="G124" s="137"/>
      <c r="H124" s="137"/>
      <c r="I124" s="137"/>
    </row>
    <row r="125" spans="1:9" x14ac:dyDescent="0.25">
      <c r="B125" s="80" t="s">
        <v>63</v>
      </c>
      <c r="C125" s="80"/>
      <c r="D125" s="80"/>
      <c r="E125" s="80"/>
      <c r="F125" s="80"/>
      <c r="G125" s="80"/>
      <c r="H125" s="80"/>
      <c r="I125" s="80"/>
    </row>
    <row r="126" spans="1:9" x14ac:dyDescent="0.25">
      <c r="B126" s="80" t="s">
        <v>64</v>
      </c>
      <c r="C126" s="80"/>
      <c r="D126" s="80"/>
      <c r="E126" s="80"/>
      <c r="F126" s="80"/>
      <c r="G126" s="80"/>
      <c r="H126" s="80"/>
      <c r="I126" s="80"/>
    </row>
    <row r="127" spans="1:9" ht="15.75" thickBot="1" x14ac:dyDescent="0.3">
      <c r="B127" s="63"/>
      <c r="C127" s="63"/>
      <c r="D127" s="63"/>
      <c r="E127" s="63"/>
      <c r="F127" s="63"/>
      <c r="G127" s="63"/>
      <c r="H127" s="63"/>
      <c r="I127" s="63"/>
    </row>
    <row r="128" spans="1:9" ht="15.75" thickBot="1" x14ac:dyDescent="0.3">
      <c r="A128" s="131" t="s">
        <v>138</v>
      </c>
      <c r="B128" s="132"/>
      <c r="C128" s="132"/>
      <c r="D128" s="132"/>
      <c r="E128" s="132"/>
      <c r="F128" s="132"/>
      <c r="G128" s="132"/>
      <c r="H128" s="132"/>
      <c r="I128" s="133"/>
    </row>
    <row r="129" spans="1:9" ht="15.75" thickBot="1" x14ac:dyDescent="0.3">
      <c r="A129" s="134" t="s">
        <v>139</v>
      </c>
      <c r="B129" s="135"/>
      <c r="C129" s="135"/>
      <c r="D129" s="136"/>
      <c r="E129" s="134" t="s">
        <v>140</v>
      </c>
      <c r="F129" s="135"/>
      <c r="G129" s="135"/>
      <c r="H129" s="135"/>
      <c r="I129" s="136"/>
    </row>
    <row r="130" spans="1:9" x14ac:dyDescent="0.25">
      <c r="A130" s="123"/>
      <c r="B130" s="124"/>
      <c r="C130" s="124"/>
      <c r="D130" s="125"/>
      <c r="E130" s="123"/>
      <c r="F130" s="124"/>
      <c r="G130" s="124"/>
      <c r="H130" s="124"/>
      <c r="I130" s="125"/>
    </row>
    <row r="131" spans="1:9" x14ac:dyDescent="0.25">
      <c r="A131" s="126"/>
      <c r="B131" s="122"/>
      <c r="C131" s="122"/>
      <c r="D131" s="127"/>
      <c r="E131" s="126"/>
      <c r="F131" s="122"/>
      <c r="G131" s="122"/>
      <c r="H131" s="122"/>
      <c r="I131" s="127"/>
    </row>
    <row r="132" spans="1:9" x14ac:dyDescent="0.25">
      <c r="A132" s="126"/>
      <c r="B132" s="122"/>
      <c r="C132" s="122"/>
      <c r="D132" s="127"/>
      <c r="E132" s="126"/>
      <c r="F132" s="122"/>
      <c r="G132" s="122"/>
      <c r="H132" s="122"/>
      <c r="I132" s="127"/>
    </row>
    <row r="133" spans="1:9" x14ac:dyDescent="0.25">
      <c r="A133" s="126"/>
      <c r="B133" s="122"/>
      <c r="C133" s="122"/>
      <c r="D133" s="127"/>
      <c r="E133" s="126"/>
      <c r="F133" s="122"/>
      <c r="G133" s="122"/>
      <c r="H133" s="122"/>
      <c r="I133" s="127"/>
    </row>
    <row r="134" spans="1:9" x14ac:dyDescent="0.25">
      <c r="A134" s="126"/>
      <c r="B134" s="122"/>
      <c r="C134" s="122"/>
      <c r="D134" s="127"/>
      <c r="E134" s="126"/>
      <c r="F134" s="122"/>
      <c r="G134" s="122"/>
      <c r="H134" s="122"/>
      <c r="I134" s="127"/>
    </row>
    <row r="135" spans="1:9" x14ac:dyDescent="0.25">
      <c r="A135" s="126"/>
      <c r="B135" s="122"/>
      <c r="C135" s="122"/>
      <c r="D135" s="127"/>
      <c r="E135" s="126"/>
      <c r="F135" s="122"/>
      <c r="G135" s="122"/>
      <c r="H135" s="122"/>
      <c r="I135" s="127"/>
    </row>
    <row r="136" spans="1:9" ht="15.75" thickBot="1" x14ac:dyDescent="0.3">
      <c r="A136" s="128"/>
      <c r="B136" s="129"/>
      <c r="C136" s="129"/>
      <c r="D136" s="130"/>
      <c r="E136" s="128"/>
      <c r="F136" s="129"/>
      <c r="G136" s="129"/>
      <c r="H136" s="129"/>
      <c r="I136" s="130"/>
    </row>
    <row r="137" spans="1:9" x14ac:dyDescent="0.25">
      <c r="A137" s="122"/>
      <c r="B137" s="122"/>
      <c r="C137" s="122"/>
      <c r="D137" s="122"/>
    </row>
  </sheetData>
  <mergeCells count="238">
    <mergeCell ref="A137:D137"/>
    <mergeCell ref="A130:D136"/>
    <mergeCell ref="E130:I136"/>
    <mergeCell ref="A128:I128"/>
    <mergeCell ref="A129:D129"/>
    <mergeCell ref="E129:I129"/>
    <mergeCell ref="A124:I124"/>
    <mergeCell ref="A123:I123"/>
    <mergeCell ref="A1:I1"/>
    <mergeCell ref="A2:I2"/>
    <mergeCell ref="A3:I3"/>
    <mergeCell ref="B106:C106"/>
    <mergeCell ref="B104:C104"/>
    <mergeCell ref="B103:C103"/>
    <mergeCell ref="B102:C102"/>
    <mergeCell ref="B101:C101"/>
    <mergeCell ref="A100:C100"/>
    <mergeCell ref="B39:C39"/>
    <mergeCell ref="B38:C38"/>
    <mergeCell ref="A37:C37"/>
    <mergeCell ref="B20:C21"/>
    <mergeCell ref="B19:C19"/>
    <mergeCell ref="D9:I9"/>
    <mergeCell ref="D10:I10"/>
    <mergeCell ref="A84:I84"/>
    <mergeCell ref="A66:I66"/>
    <mergeCell ref="A43:I43"/>
    <mergeCell ref="A40:I40"/>
    <mergeCell ref="A41:I41"/>
    <mergeCell ref="A54:I54"/>
    <mergeCell ref="A97:I97"/>
    <mergeCell ref="G115:I115"/>
    <mergeCell ref="G116:I116"/>
    <mergeCell ref="B48:C48"/>
    <mergeCell ref="E48:F48"/>
    <mergeCell ref="H48:I48"/>
    <mergeCell ref="B51:C51"/>
    <mergeCell ref="E51:F51"/>
    <mergeCell ref="H51:I51"/>
    <mergeCell ref="B52:C52"/>
    <mergeCell ref="E52:F52"/>
    <mergeCell ref="H52:I52"/>
    <mergeCell ref="B49:C49"/>
    <mergeCell ref="E49:F49"/>
    <mergeCell ref="H49:I49"/>
    <mergeCell ref="B50:C50"/>
    <mergeCell ref="E50:F50"/>
    <mergeCell ref="H50:I50"/>
    <mergeCell ref="B5:I5"/>
    <mergeCell ref="A7:I7"/>
    <mergeCell ref="B12:C12"/>
    <mergeCell ref="D11:I11"/>
    <mergeCell ref="D12:I12"/>
    <mergeCell ref="A23:I23"/>
    <mergeCell ref="A25:C25"/>
    <mergeCell ref="E25:F25"/>
    <mergeCell ref="B26:C26"/>
    <mergeCell ref="E26:F26"/>
    <mergeCell ref="B31:C31"/>
    <mergeCell ref="E31:F31"/>
    <mergeCell ref="B32:C32"/>
    <mergeCell ref="E32:F32"/>
    <mergeCell ref="B29:C29"/>
    <mergeCell ref="E29:F29"/>
    <mergeCell ref="B30:C30"/>
    <mergeCell ref="E30:F30"/>
    <mergeCell ref="B27:C27"/>
    <mergeCell ref="E27:F27"/>
    <mergeCell ref="B28:C28"/>
    <mergeCell ref="E28:F28"/>
    <mergeCell ref="P10:T10"/>
    <mergeCell ref="A17:I17"/>
    <mergeCell ref="D19:E19"/>
    <mergeCell ref="F19:G19"/>
    <mergeCell ref="H19:I19"/>
    <mergeCell ref="D20:E21"/>
    <mergeCell ref="F20:G21"/>
    <mergeCell ref="B13:C13"/>
    <mergeCell ref="D13:I13"/>
    <mergeCell ref="B14:C14"/>
    <mergeCell ref="D14:I14"/>
    <mergeCell ref="B15:C15"/>
    <mergeCell ref="D15:I15"/>
    <mergeCell ref="M14:O14"/>
    <mergeCell ref="E38:F38"/>
    <mergeCell ref="H38:I38"/>
    <mergeCell ref="E39:F39"/>
    <mergeCell ref="H39:I39"/>
    <mergeCell ref="E37:F37"/>
    <mergeCell ref="H37:I37"/>
    <mergeCell ref="A33:I33"/>
    <mergeCell ref="A34:I34"/>
    <mergeCell ref="B47:C47"/>
    <mergeCell ref="E47:F47"/>
    <mergeCell ref="H47:I47"/>
    <mergeCell ref="A45:C45"/>
    <mergeCell ref="E45:F45"/>
    <mergeCell ref="H45:I45"/>
    <mergeCell ref="B46:C46"/>
    <mergeCell ref="E46:F46"/>
    <mergeCell ref="H46:I46"/>
    <mergeCell ref="B59:C59"/>
    <mergeCell ref="E59:F59"/>
    <mergeCell ref="H59:I59"/>
    <mergeCell ref="B60:C60"/>
    <mergeCell ref="E60:F60"/>
    <mergeCell ref="H60:I60"/>
    <mergeCell ref="B53:C53"/>
    <mergeCell ref="E53:F53"/>
    <mergeCell ref="H53:I53"/>
    <mergeCell ref="A56:I56"/>
    <mergeCell ref="A58:C58"/>
    <mergeCell ref="E58:F58"/>
    <mergeCell ref="H58:I58"/>
    <mergeCell ref="B63:C63"/>
    <mergeCell ref="E63:F63"/>
    <mergeCell ref="H63:I63"/>
    <mergeCell ref="B64:C64"/>
    <mergeCell ref="E64:F64"/>
    <mergeCell ref="H64:I64"/>
    <mergeCell ref="B61:C61"/>
    <mergeCell ref="E61:F61"/>
    <mergeCell ref="H61:I61"/>
    <mergeCell ref="B62:C62"/>
    <mergeCell ref="E62:F62"/>
    <mergeCell ref="H62:I62"/>
    <mergeCell ref="B70:C70"/>
    <mergeCell ref="E70:F70"/>
    <mergeCell ref="H70:I70"/>
    <mergeCell ref="B71:C71"/>
    <mergeCell ref="E71:F71"/>
    <mergeCell ref="H71:I71"/>
    <mergeCell ref="A68:C68"/>
    <mergeCell ref="E68:F68"/>
    <mergeCell ref="H68:I68"/>
    <mergeCell ref="B69:C69"/>
    <mergeCell ref="E69:F69"/>
    <mergeCell ref="H69:I69"/>
    <mergeCell ref="B78:C78"/>
    <mergeCell ref="E78:F78"/>
    <mergeCell ref="H78:I78"/>
    <mergeCell ref="B79:C79"/>
    <mergeCell ref="E79:F79"/>
    <mergeCell ref="H79:I79"/>
    <mergeCell ref="B72:C72"/>
    <mergeCell ref="E72:F72"/>
    <mergeCell ref="H72:I72"/>
    <mergeCell ref="A75:I75"/>
    <mergeCell ref="A77:C77"/>
    <mergeCell ref="E77:F77"/>
    <mergeCell ref="H77:I77"/>
    <mergeCell ref="A73:I73"/>
    <mergeCell ref="B82:C82"/>
    <mergeCell ref="E82:F82"/>
    <mergeCell ref="H82:I82"/>
    <mergeCell ref="B83:C83"/>
    <mergeCell ref="E83:F83"/>
    <mergeCell ref="H83:I83"/>
    <mergeCell ref="B80:C80"/>
    <mergeCell ref="E80:F80"/>
    <mergeCell ref="H80:I80"/>
    <mergeCell ref="B81:C81"/>
    <mergeCell ref="E81:F81"/>
    <mergeCell ref="H81:I81"/>
    <mergeCell ref="B88:C88"/>
    <mergeCell ref="E88:F88"/>
    <mergeCell ref="H88:I88"/>
    <mergeCell ref="B89:C89"/>
    <mergeCell ref="E89:F89"/>
    <mergeCell ref="H89:I89"/>
    <mergeCell ref="A86:C86"/>
    <mergeCell ref="E86:F86"/>
    <mergeCell ref="H86:I86"/>
    <mergeCell ref="B87:C87"/>
    <mergeCell ref="E87:F87"/>
    <mergeCell ref="H87:I87"/>
    <mergeCell ref="E95:F95"/>
    <mergeCell ref="H95:I95"/>
    <mergeCell ref="B92:C92"/>
    <mergeCell ref="E92:F92"/>
    <mergeCell ref="H92:I92"/>
    <mergeCell ref="B93:C93"/>
    <mergeCell ref="E93:F93"/>
    <mergeCell ref="H93:I93"/>
    <mergeCell ref="B90:C90"/>
    <mergeCell ref="E90:F90"/>
    <mergeCell ref="H90:I90"/>
    <mergeCell ref="B91:C91"/>
    <mergeCell ref="E91:F91"/>
    <mergeCell ref="H91:I91"/>
    <mergeCell ref="B125:I125"/>
    <mergeCell ref="B126:I126"/>
    <mergeCell ref="K12:K18"/>
    <mergeCell ref="B116:C116"/>
    <mergeCell ref="B115:C115"/>
    <mergeCell ref="D115:D116"/>
    <mergeCell ref="H25:I25"/>
    <mergeCell ref="H26:I26"/>
    <mergeCell ref="H27:I27"/>
    <mergeCell ref="H28:I28"/>
    <mergeCell ref="H29:I29"/>
    <mergeCell ref="H30:I30"/>
    <mergeCell ref="B113:I113"/>
    <mergeCell ref="B107:C107"/>
    <mergeCell ref="E107:F107"/>
    <mergeCell ref="H107:I107"/>
    <mergeCell ref="B109:I109"/>
    <mergeCell ref="B110:I110"/>
    <mergeCell ref="B112:I112"/>
    <mergeCell ref="B105:C105"/>
    <mergeCell ref="E105:F105"/>
    <mergeCell ref="H105:I105"/>
    <mergeCell ref="B96:C96"/>
    <mergeCell ref="H96:I96"/>
    <mergeCell ref="M5:O5"/>
    <mergeCell ref="M6:O6"/>
    <mergeCell ref="M7:O7"/>
    <mergeCell ref="M10:O10"/>
    <mergeCell ref="M12:O12"/>
    <mergeCell ref="H32:I32"/>
    <mergeCell ref="E106:F106"/>
    <mergeCell ref="H106:I106"/>
    <mergeCell ref="E103:F103"/>
    <mergeCell ref="H103:I103"/>
    <mergeCell ref="E104:F104"/>
    <mergeCell ref="H104:I104"/>
    <mergeCell ref="E101:F101"/>
    <mergeCell ref="H101:I101"/>
    <mergeCell ref="E102:F102"/>
    <mergeCell ref="H102:I102"/>
    <mergeCell ref="E96:F96"/>
    <mergeCell ref="A98:I98"/>
    <mergeCell ref="E100:F100"/>
    <mergeCell ref="H100:I100"/>
    <mergeCell ref="B94:C94"/>
    <mergeCell ref="E94:F94"/>
    <mergeCell ref="H94:I94"/>
    <mergeCell ref="B95:C95"/>
  </mergeCells>
  <conditionalFormatting sqref="P25:P31 P100:P106 P86:P95 P77:P82 P68:P71 P58:P63 P45:P52 P37:P38">
    <cfRule type="cellIs" dxfId="6" priority="39" operator="between">
      <formula>23</formula>
      <formula>25</formula>
    </cfRule>
    <cfRule type="cellIs" dxfId="5" priority="40" operator="between">
      <formula>16</formula>
      <formula>20</formula>
    </cfRule>
    <cfRule type="cellIs" dxfId="4" priority="41" operator="between">
      <formula>8</formula>
      <formula>13</formula>
    </cfRule>
    <cfRule type="cellIs" dxfId="3" priority="42" operator="between">
      <formula>3</formula>
      <formula>6</formula>
    </cfRule>
    <cfRule type="cellIs" dxfId="2" priority="43" operator="between">
      <formula>1</formula>
      <formula>2</formula>
    </cfRule>
  </conditionalFormatting>
  <conditionalFormatting sqref="A26:A32">
    <cfRule type="iconSet" priority="33">
      <iconSet iconSet="3Symbols" showValue="0">
        <cfvo type="percent" val="0"/>
        <cfvo type="num" val="0.01"/>
        <cfvo type="num" val="1"/>
      </iconSet>
    </cfRule>
  </conditionalFormatting>
  <conditionalFormatting sqref="K20">
    <cfRule type="colorScale" priority="34">
      <colorScale>
        <cfvo type="min"/>
        <cfvo type="percentile" val="50"/>
        <cfvo type="max"/>
        <color rgb="FF5A8AC6"/>
        <color rgb="FFFCFCFF"/>
        <color rgb="FFF8696B"/>
      </colorScale>
    </cfRule>
  </conditionalFormatting>
  <conditionalFormatting sqref="A46:A53">
    <cfRule type="iconSet" priority="32">
      <iconSet iconSet="3Symbols" showValue="0">
        <cfvo type="percent" val="0"/>
        <cfvo type="num" val="0.01"/>
        <cfvo type="num" val="1"/>
      </iconSet>
    </cfRule>
  </conditionalFormatting>
  <conditionalFormatting sqref="A59:A64">
    <cfRule type="iconSet" priority="31">
      <iconSet iconSet="3Symbols" showValue="0">
        <cfvo type="percent" val="0"/>
        <cfvo type="num" val="0.01"/>
        <cfvo type="num" val="1"/>
      </iconSet>
    </cfRule>
  </conditionalFormatting>
  <conditionalFormatting sqref="A69:A72">
    <cfRule type="iconSet" priority="30">
      <iconSet iconSet="3Symbols" showValue="0">
        <cfvo type="percent" val="0"/>
        <cfvo type="num" val="0.01"/>
        <cfvo type="num" val="1"/>
      </iconSet>
    </cfRule>
  </conditionalFormatting>
  <conditionalFormatting sqref="A78:A83">
    <cfRule type="iconSet" priority="29">
      <iconSet iconSet="3Symbols" showValue="0">
        <cfvo type="percent" val="0"/>
        <cfvo type="num" val="0.01"/>
        <cfvo type="num" val="1"/>
      </iconSet>
    </cfRule>
  </conditionalFormatting>
  <conditionalFormatting sqref="A38:A39">
    <cfRule type="iconSet" priority="28">
      <iconSet iconSet="3Symbols" showValue="0">
        <cfvo type="percent" val="0"/>
        <cfvo type="num" val="0.01"/>
        <cfvo type="num" val="1"/>
      </iconSet>
    </cfRule>
  </conditionalFormatting>
  <conditionalFormatting sqref="A87:A96">
    <cfRule type="iconSet" priority="27">
      <iconSet iconSet="3Symbols" showValue="0">
        <cfvo type="percent" val="0"/>
        <cfvo type="num" val="0.01"/>
        <cfvo type="num" val="1"/>
      </iconSet>
    </cfRule>
  </conditionalFormatting>
  <conditionalFormatting sqref="A101:A107">
    <cfRule type="iconSet" priority="26">
      <iconSet iconSet="3Symbols" showValue="0">
        <cfvo type="percent" val="0"/>
        <cfvo type="num" val="0.01"/>
        <cfvo type="num" val="1"/>
      </iconSet>
    </cfRule>
  </conditionalFormatting>
  <conditionalFormatting sqref="P25:P31 P100:P106 P86:P95 P77:P82 P68:P71 P58:P63 P45:P52 P37:P38">
    <cfRule type="cellIs" dxfId="1" priority="25" operator="equal">
      <formula>0</formula>
    </cfRule>
  </conditionalFormatting>
  <conditionalFormatting sqref="H31">
    <cfRule type="colorScale" priority="11">
      <colorScale>
        <cfvo type="min"/>
        <cfvo type="percentile" val="50"/>
        <cfvo type="max"/>
        <color rgb="FFFFEB84"/>
        <color theme="5" tint="0.39997558519241921"/>
        <color rgb="FFF8696B"/>
      </colorScale>
    </cfRule>
  </conditionalFormatting>
  <conditionalFormatting sqref="H38:H39">
    <cfRule type="colorScale" priority="10">
      <colorScale>
        <cfvo type="min"/>
        <cfvo type="percentile" val="50"/>
        <cfvo type="max"/>
        <color rgb="FFFFEB84"/>
        <color theme="5" tint="0.39997558519241921"/>
        <color rgb="FFF8696B"/>
      </colorScale>
    </cfRule>
  </conditionalFormatting>
  <conditionalFormatting sqref="H46:H53">
    <cfRule type="colorScale" priority="9">
      <colorScale>
        <cfvo type="min"/>
        <cfvo type="percentile" val="50"/>
        <cfvo type="max"/>
        <color rgb="FFFFEB84"/>
        <color theme="5" tint="0.39997558519241921"/>
        <color rgb="FFF8696B"/>
      </colorScale>
    </cfRule>
  </conditionalFormatting>
  <conditionalFormatting sqref="H59:H64">
    <cfRule type="colorScale" priority="8">
      <colorScale>
        <cfvo type="min"/>
        <cfvo type="percentile" val="50"/>
        <cfvo type="max"/>
        <color rgb="FFFFEB84"/>
        <color theme="5" tint="0.39997558519241921"/>
        <color rgb="FFF8696B"/>
      </colorScale>
    </cfRule>
  </conditionalFormatting>
  <conditionalFormatting sqref="H69:H72">
    <cfRule type="colorScale" priority="7">
      <colorScale>
        <cfvo type="min"/>
        <cfvo type="percentile" val="50"/>
        <cfvo type="max"/>
        <color rgb="FFFFEB84"/>
        <color theme="5" tint="0.39997558519241921"/>
        <color rgb="FFF8696B"/>
      </colorScale>
    </cfRule>
  </conditionalFormatting>
  <conditionalFormatting sqref="H78:H83">
    <cfRule type="colorScale" priority="6">
      <colorScale>
        <cfvo type="min"/>
        <cfvo type="percentile" val="50"/>
        <cfvo type="max"/>
        <color rgb="FFFFEB84"/>
        <color theme="5" tint="0.39997558519241921"/>
        <color rgb="FFF8696B"/>
      </colorScale>
    </cfRule>
  </conditionalFormatting>
  <conditionalFormatting sqref="H87:H96">
    <cfRule type="colorScale" priority="5">
      <colorScale>
        <cfvo type="min"/>
        <cfvo type="percentile" val="50"/>
        <cfvo type="max"/>
        <color rgb="FFFFEB84"/>
        <color theme="5" tint="0.39997558519241921"/>
        <color rgb="FFF8696B"/>
      </colorScale>
    </cfRule>
  </conditionalFormatting>
  <conditionalFormatting sqref="H103:H107 H101">
    <cfRule type="colorScale" priority="4">
      <colorScale>
        <cfvo type="min"/>
        <cfvo type="percentile" val="50"/>
        <cfvo type="max"/>
        <color rgb="FFFFEB84"/>
        <color theme="5" tint="0.39997558519241921"/>
        <color rgb="FFF8696B"/>
      </colorScale>
    </cfRule>
  </conditionalFormatting>
  <conditionalFormatting sqref="H102">
    <cfRule type="colorScale" priority="3">
      <colorScale>
        <cfvo type="min"/>
        <cfvo type="percentile" val="50"/>
        <cfvo type="max"/>
        <color rgb="FFFFEB84"/>
        <color theme="5" tint="0.39997558519241921"/>
        <color rgb="FFF8696B"/>
      </colorScale>
    </cfRule>
  </conditionalFormatting>
  <conditionalFormatting sqref="L112">
    <cfRule type="dataBar" priority="2">
      <dataBar>
        <cfvo type="min"/>
        <cfvo type="max"/>
        <color rgb="FF008AEF"/>
      </dataBar>
      <extLst>
        <ext xmlns:x14="http://schemas.microsoft.com/office/spreadsheetml/2009/9/main" uri="{B025F937-C7B1-47D3-B67F-A62EFF666E3E}">
          <x14:id>{78FD2523-5BC5-4836-B32F-39D019DAADDA}</x14:id>
        </ext>
      </extLst>
    </cfRule>
  </conditionalFormatting>
  <conditionalFormatting sqref="G116">
    <cfRule type="expression" dxfId="0" priority="44">
      <formula>($H$26-$K$11)&lt;30</formula>
    </cfRule>
  </conditionalFormatting>
  <dataValidations count="4">
    <dataValidation type="list" allowBlank="1" showInputMessage="1" showErrorMessage="1" sqref="D26:D32 D101:D107 D87:D96 D78:D83 D69:D72 D59:D64 D46:D53 D38:D39" xr:uid="{E56DCC2B-CC25-463D-B54B-4067438E4D66}">
      <formula1>$K$5:$K$6</formula1>
    </dataValidation>
    <dataValidation type="whole" errorStyle="information" allowBlank="1" showInputMessage="1" showErrorMessage="1" error="Los valores deben estar entre 0 y 100" prompt="Colocar valor porcentual" sqref="G38 G27:G32" xr:uid="{AFDE82B6-7115-46E9-BEFC-72BDF2802DB0}">
      <formula1>0</formula1>
      <formula2>100</formula2>
    </dataValidation>
    <dataValidation type="list" allowBlank="1" showInputMessage="1" showErrorMessage="1" sqref="K45:K106 K25:K38" xr:uid="{214F329F-946B-4D19-8540-B6BC9D200B2D}">
      <formula1>$L$12:$L$18</formula1>
    </dataValidation>
    <dataValidation type="list" allowBlank="1" showInputMessage="1" showErrorMessage="1" sqref="L45:L106 L25:L38" xr:uid="{1041BBE8-D1C7-4A2A-AB40-6F872652864C}">
      <formula1>$P$11:$T$11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8FD2523-5BC5-4836-B32F-39D019DAADDA}">
            <x14:dataBar minLength="0" maxLength="100" border="1" negativeBarBorderColorSameAsPositive="0">
              <x14:cfvo type="autoMin"/>
              <x14:cfvo type="autoMax"/>
              <x14:borderColor rgb="FF008AEF"/>
              <x14:negativeFillColor rgb="FFFF0000"/>
              <x14:negativeBorderColor rgb="FFFF0000"/>
              <x14:axisColor rgb="FF000000"/>
            </x14:dataBar>
          </x14:cfRule>
          <xm:sqref>L112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0215-79B6-497D-808F-A1174A9E9D60}">
  <sheetPr>
    <tabColor theme="4" tint="0.59999389629810485"/>
  </sheetPr>
  <dimension ref="A1:I36"/>
  <sheetViews>
    <sheetView showGridLines="0" topLeftCell="A14" workbookViewId="0">
      <selection activeCell="F16" sqref="F16:H16"/>
    </sheetView>
  </sheetViews>
  <sheetFormatPr baseColWidth="10" defaultRowHeight="15" x14ac:dyDescent="0.25"/>
  <sheetData>
    <row r="1" spans="1:9" ht="15.75" x14ac:dyDescent="0.25">
      <c r="A1" s="152" t="s">
        <v>109</v>
      </c>
      <c r="B1" s="153"/>
      <c r="C1" s="153"/>
      <c r="D1" s="153"/>
      <c r="E1" s="153"/>
      <c r="F1" s="153"/>
      <c r="G1" s="153"/>
      <c r="H1" s="154"/>
      <c r="I1" s="58"/>
    </row>
    <row r="2" spans="1:9" ht="15.75" x14ac:dyDescent="0.25">
      <c r="A2" s="168" t="s">
        <v>110</v>
      </c>
      <c r="B2" s="169"/>
      <c r="C2" s="169"/>
      <c r="D2" s="169"/>
      <c r="E2" s="169"/>
      <c r="F2" s="169"/>
      <c r="G2" s="169"/>
      <c r="H2" s="170"/>
      <c r="I2" s="58"/>
    </row>
    <row r="3" spans="1:9" ht="16.5" thickBot="1" x14ac:dyDescent="0.3">
      <c r="A3" s="171" t="s">
        <v>111</v>
      </c>
      <c r="B3" s="172"/>
      <c r="C3" s="172"/>
      <c r="D3" s="172"/>
      <c r="E3" s="172"/>
      <c r="F3" s="172"/>
      <c r="G3" s="172"/>
      <c r="H3" s="173"/>
      <c r="I3" s="58"/>
    </row>
    <row r="4" spans="1:9" ht="5.25" hidden="1" customHeight="1" x14ac:dyDescent="0.25">
      <c r="A4" s="174"/>
      <c r="B4" s="174"/>
      <c r="C4" s="174"/>
      <c r="D4" s="174"/>
      <c r="E4" s="174"/>
      <c r="F4" s="174"/>
      <c r="G4" s="174"/>
      <c r="H4" s="174"/>
    </row>
    <row r="5" spans="1:9" ht="33.75" customHeight="1" thickBot="1" x14ac:dyDescent="0.3">
      <c r="A5" s="165" t="s">
        <v>118</v>
      </c>
      <c r="B5" s="166"/>
      <c r="C5" s="166"/>
      <c r="D5" s="166"/>
      <c r="E5" s="166"/>
      <c r="F5" s="166"/>
      <c r="G5" s="166"/>
      <c r="H5" s="167"/>
    </row>
    <row r="6" spans="1:9" ht="29.45" customHeight="1" thickBot="1" x14ac:dyDescent="0.3">
      <c r="A6" s="157" t="s">
        <v>119</v>
      </c>
      <c r="B6" s="158"/>
      <c r="C6" s="158"/>
      <c r="D6" s="155" t="s">
        <v>120</v>
      </c>
      <c r="E6" s="156"/>
      <c r="F6" s="161" t="s">
        <v>121</v>
      </c>
      <c r="G6" s="161"/>
      <c r="H6" s="162"/>
    </row>
    <row r="7" spans="1:9" ht="15.75" thickBot="1" x14ac:dyDescent="0.3">
      <c r="A7" s="159"/>
      <c r="B7" s="160"/>
      <c r="C7" s="160"/>
      <c r="D7" s="60" t="s">
        <v>10</v>
      </c>
      <c r="E7" s="60" t="s">
        <v>11</v>
      </c>
      <c r="F7" s="163"/>
      <c r="G7" s="163"/>
      <c r="H7" s="164"/>
    </row>
    <row r="8" spans="1:9" ht="15.75" x14ac:dyDescent="0.25">
      <c r="A8" s="150"/>
      <c r="B8" s="150"/>
      <c r="C8" s="150"/>
      <c r="D8" s="59"/>
      <c r="E8" s="59"/>
      <c r="F8" s="151"/>
      <c r="G8" s="151"/>
      <c r="H8" s="151"/>
    </row>
    <row r="9" spans="1:9" ht="15.75" x14ac:dyDescent="0.25">
      <c r="A9" s="145"/>
      <c r="B9" s="145"/>
      <c r="C9" s="145"/>
      <c r="D9" s="3"/>
      <c r="E9" s="3"/>
      <c r="F9" s="147"/>
      <c r="G9" s="147"/>
      <c r="H9" s="147"/>
    </row>
    <row r="10" spans="1:9" ht="15.75" x14ac:dyDescent="0.25">
      <c r="A10" s="145"/>
      <c r="B10" s="145"/>
      <c r="C10" s="145"/>
      <c r="D10" s="3"/>
      <c r="E10" s="3"/>
      <c r="F10" s="147"/>
      <c r="G10" s="147"/>
      <c r="H10" s="147"/>
    </row>
    <row r="11" spans="1:9" ht="15.75" x14ac:dyDescent="0.25">
      <c r="A11" s="145"/>
      <c r="B11" s="145"/>
      <c r="C11" s="145"/>
      <c r="D11" s="3"/>
      <c r="E11" s="3"/>
      <c r="F11" s="147"/>
      <c r="G11" s="147"/>
      <c r="H11" s="147"/>
    </row>
    <row r="12" spans="1:9" ht="15.75" x14ac:dyDescent="0.25">
      <c r="A12" s="145"/>
      <c r="B12" s="145"/>
      <c r="C12" s="145"/>
      <c r="D12" s="3"/>
      <c r="E12" s="3"/>
      <c r="F12" s="147"/>
      <c r="G12" s="147"/>
      <c r="H12" s="147"/>
    </row>
    <row r="13" spans="1:9" ht="15.75" x14ac:dyDescent="0.25">
      <c r="A13" s="145"/>
      <c r="B13" s="145"/>
      <c r="C13" s="145"/>
      <c r="D13" s="3"/>
      <c r="E13" s="3"/>
      <c r="F13" s="147"/>
      <c r="G13" s="147"/>
      <c r="H13" s="147"/>
    </row>
    <row r="14" spans="1:9" ht="15.75" x14ac:dyDescent="0.25">
      <c r="A14" s="145"/>
      <c r="B14" s="145"/>
      <c r="C14" s="145"/>
      <c r="D14" s="3"/>
      <c r="E14" s="3"/>
      <c r="F14" s="147"/>
      <c r="G14" s="147"/>
      <c r="H14" s="147"/>
    </row>
    <row r="15" spans="1:9" ht="15.75" x14ac:dyDescent="0.25">
      <c r="A15" s="145"/>
      <c r="B15" s="145"/>
      <c r="C15" s="145"/>
      <c r="D15" s="3"/>
      <c r="E15" s="3"/>
      <c r="F15" s="147"/>
      <c r="G15" s="147"/>
      <c r="H15" s="147"/>
    </row>
    <row r="16" spans="1:9" ht="15.75" x14ac:dyDescent="0.25">
      <c r="A16" s="145"/>
      <c r="B16" s="145"/>
      <c r="C16" s="145"/>
      <c r="D16" s="3"/>
      <c r="E16" s="3"/>
      <c r="F16" s="147"/>
      <c r="G16" s="147"/>
      <c r="H16" s="147"/>
    </row>
    <row r="17" spans="1:8" ht="15.75" x14ac:dyDescent="0.25">
      <c r="A17" s="145"/>
      <c r="B17" s="145"/>
      <c r="C17" s="145"/>
      <c r="D17" s="3"/>
      <c r="E17" s="3"/>
      <c r="F17" s="147"/>
      <c r="G17" s="147"/>
      <c r="H17" s="147"/>
    </row>
    <row r="18" spans="1:8" ht="15.75" x14ac:dyDescent="0.25">
      <c r="A18" s="145"/>
      <c r="B18" s="145"/>
      <c r="C18" s="145"/>
      <c r="D18" s="3"/>
      <c r="E18" s="3"/>
      <c r="F18" s="147"/>
      <c r="G18" s="147"/>
      <c r="H18" s="147"/>
    </row>
    <row r="19" spans="1:8" ht="15.75" x14ac:dyDescent="0.25">
      <c r="A19" s="145"/>
      <c r="B19" s="145"/>
      <c r="C19" s="145"/>
      <c r="D19" s="3"/>
      <c r="E19" s="3"/>
      <c r="F19" s="147"/>
      <c r="G19" s="147"/>
      <c r="H19" s="147"/>
    </row>
    <row r="20" spans="1:8" ht="15.75" x14ac:dyDescent="0.25">
      <c r="A20" s="145"/>
      <c r="B20" s="145"/>
      <c r="C20" s="145"/>
      <c r="D20" s="3"/>
      <c r="E20" s="3"/>
      <c r="F20" s="147"/>
      <c r="G20" s="147"/>
      <c r="H20" s="147"/>
    </row>
    <row r="21" spans="1:8" ht="15.75" x14ac:dyDescent="0.25">
      <c r="A21" s="145"/>
      <c r="B21" s="145"/>
      <c r="C21" s="145"/>
      <c r="D21" s="3"/>
      <c r="E21" s="3"/>
      <c r="F21" s="147"/>
      <c r="G21" s="147"/>
      <c r="H21" s="147"/>
    </row>
    <row r="22" spans="1:8" ht="30" customHeight="1" x14ac:dyDescent="0.25">
      <c r="A22" s="148" t="s">
        <v>122</v>
      </c>
      <c r="B22" s="148"/>
      <c r="C22" s="148"/>
      <c r="D22" s="148" t="s">
        <v>123</v>
      </c>
      <c r="E22" s="148"/>
      <c r="F22" s="149" t="s">
        <v>124</v>
      </c>
      <c r="G22" s="149"/>
      <c r="H22" s="149"/>
    </row>
    <row r="23" spans="1:8" x14ac:dyDescent="0.25">
      <c r="A23" s="148"/>
      <c r="B23" s="148"/>
      <c r="C23" s="148"/>
      <c r="D23" s="5" t="s">
        <v>65</v>
      </c>
      <c r="E23" s="5" t="s">
        <v>66</v>
      </c>
      <c r="F23" s="149"/>
      <c r="G23" s="149"/>
      <c r="H23" s="149"/>
    </row>
    <row r="24" spans="1:8" x14ac:dyDescent="0.25">
      <c r="A24" s="145"/>
      <c r="B24" s="145"/>
      <c r="C24" s="145"/>
      <c r="D24" s="3"/>
      <c r="E24" s="3"/>
      <c r="F24" s="146"/>
      <c r="G24" s="146"/>
      <c r="H24" s="146"/>
    </row>
    <row r="25" spans="1:8" x14ac:dyDescent="0.25">
      <c r="A25" s="145"/>
      <c r="B25" s="145"/>
      <c r="C25" s="145"/>
      <c r="D25" s="3"/>
      <c r="E25" s="3"/>
      <c r="F25" s="146"/>
      <c r="G25" s="146"/>
      <c r="H25" s="146"/>
    </row>
    <row r="26" spans="1:8" x14ac:dyDescent="0.25">
      <c r="A26" s="145"/>
      <c r="B26" s="145"/>
      <c r="C26" s="145"/>
      <c r="D26" s="3"/>
      <c r="E26" s="3"/>
      <c r="F26" s="146"/>
      <c r="G26" s="146"/>
      <c r="H26" s="146"/>
    </row>
    <row r="27" spans="1:8" x14ac:dyDescent="0.25">
      <c r="A27" s="145"/>
      <c r="B27" s="145"/>
      <c r="C27" s="145"/>
      <c r="D27" s="3"/>
      <c r="E27" s="3"/>
      <c r="F27" s="146"/>
      <c r="G27" s="146"/>
      <c r="H27" s="146"/>
    </row>
    <row r="28" spans="1:8" x14ac:dyDescent="0.25">
      <c r="A28" s="145"/>
      <c r="B28" s="145"/>
      <c r="C28" s="145"/>
      <c r="D28" s="3"/>
      <c r="E28" s="3"/>
      <c r="F28" s="146"/>
      <c r="G28" s="146"/>
      <c r="H28" s="146"/>
    </row>
    <row r="29" spans="1:8" x14ac:dyDescent="0.25">
      <c r="A29" s="145"/>
      <c r="B29" s="145"/>
      <c r="C29" s="145"/>
      <c r="D29" s="3"/>
      <c r="E29" s="3"/>
      <c r="F29" s="146"/>
      <c r="G29" s="146"/>
      <c r="H29" s="146"/>
    </row>
    <row r="30" spans="1:8" x14ac:dyDescent="0.25">
      <c r="A30" s="145"/>
      <c r="B30" s="145"/>
      <c r="C30" s="145"/>
      <c r="D30" s="3"/>
      <c r="E30" s="3"/>
      <c r="F30" s="146"/>
      <c r="G30" s="146"/>
      <c r="H30" s="146"/>
    </row>
    <row r="31" spans="1:8" x14ac:dyDescent="0.25">
      <c r="A31" s="145"/>
      <c r="B31" s="145"/>
      <c r="C31" s="145"/>
      <c r="D31" s="3"/>
      <c r="E31" s="3"/>
      <c r="F31" s="146"/>
      <c r="G31" s="146"/>
      <c r="H31" s="146"/>
    </row>
    <row r="32" spans="1:8" x14ac:dyDescent="0.25">
      <c r="A32" s="145"/>
      <c r="B32" s="145"/>
      <c r="C32" s="145"/>
      <c r="D32" s="61"/>
      <c r="E32" s="61"/>
      <c r="F32" s="146"/>
      <c r="G32" s="146"/>
      <c r="H32" s="146"/>
    </row>
    <row r="33" spans="1:8" x14ac:dyDescent="0.25">
      <c r="A33" s="145"/>
      <c r="B33" s="145"/>
      <c r="C33" s="145"/>
      <c r="D33" s="61"/>
      <c r="E33" s="61"/>
      <c r="F33" s="146"/>
      <c r="G33" s="146"/>
      <c r="H33" s="146"/>
    </row>
    <row r="34" spans="1:8" x14ac:dyDescent="0.25">
      <c r="A34" s="145"/>
      <c r="B34" s="145"/>
      <c r="C34" s="145"/>
      <c r="D34" s="61"/>
      <c r="E34" s="61"/>
      <c r="F34" s="146"/>
      <c r="G34" s="146"/>
      <c r="H34" s="146"/>
    </row>
    <row r="35" spans="1:8" x14ac:dyDescent="0.25">
      <c r="A35" s="145"/>
      <c r="B35" s="145"/>
      <c r="C35" s="145"/>
      <c r="D35" s="61"/>
      <c r="E35" s="61"/>
      <c r="F35" s="146"/>
      <c r="G35" s="146"/>
      <c r="H35" s="146"/>
    </row>
    <row r="36" spans="1:8" x14ac:dyDescent="0.25">
      <c r="A36" s="145"/>
      <c r="B36" s="145"/>
      <c r="C36" s="145"/>
      <c r="D36" s="61"/>
      <c r="E36" s="61"/>
      <c r="F36" s="146"/>
      <c r="G36" s="146"/>
      <c r="H36" s="146"/>
    </row>
  </sheetData>
  <mergeCells count="65">
    <mergeCell ref="A32:C32"/>
    <mergeCell ref="A33:C33"/>
    <mergeCell ref="A34:C34"/>
    <mergeCell ref="A35:C35"/>
    <mergeCell ref="A36:C36"/>
    <mergeCell ref="F32:H32"/>
    <mergeCell ref="F33:H33"/>
    <mergeCell ref="F34:H34"/>
    <mergeCell ref="F35:H35"/>
    <mergeCell ref="F36:H36"/>
    <mergeCell ref="A1:H1"/>
    <mergeCell ref="D6:E6"/>
    <mergeCell ref="A6:C7"/>
    <mergeCell ref="F6:H7"/>
    <mergeCell ref="A5:H5"/>
    <mergeCell ref="A2:H2"/>
    <mergeCell ref="A3:H3"/>
    <mergeCell ref="A4:H4"/>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D22:E22"/>
    <mergeCell ref="A22:C23"/>
    <mergeCell ref="F22:H23"/>
    <mergeCell ref="F24:H24"/>
    <mergeCell ref="A24:C24"/>
    <mergeCell ref="A25:C25"/>
    <mergeCell ref="F25:H25"/>
    <mergeCell ref="A26:C26"/>
    <mergeCell ref="F26:H26"/>
    <mergeCell ref="A30:C30"/>
    <mergeCell ref="F30:H30"/>
    <mergeCell ref="A31:C31"/>
    <mergeCell ref="F31:H31"/>
    <mergeCell ref="A27:C27"/>
    <mergeCell ref="F27:H27"/>
    <mergeCell ref="A28:C28"/>
    <mergeCell ref="F28:H28"/>
    <mergeCell ref="A29:C29"/>
    <mergeCell ref="F29:H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D355-169F-41F8-B747-AF78EAB7E81E}">
  <dimension ref="A1:I11"/>
  <sheetViews>
    <sheetView tabSelected="1" zoomScale="70" zoomScaleNormal="70" workbookViewId="0">
      <selection activeCell="O6" sqref="O6"/>
    </sheetView>
  </sheetViews>
  <sheetFormatPr baseColWidth="10" defaultRowHeight="15.75" x14ac:dyDescent="0.25"/>
  <cols>
    <col min="1" max="6" width="11.42578125" style="62"/>
    <col min="7" max="9" width="11.42578125" style="62" customWidth="1"/>
  </cols>
  <sheetData>
    <row r="1" spans="1:9" x14ac:dyDescent="0.25">
      <c r="A1" s="152" t="s">
        <v>109</v>
      </c>
      <c r="B1" s="153"/>
      <c r="C1" s="153"/>
      <c r="D1" s="153"/>
      <c r="E1" s="153"/>
      <c r="F1" s="153"/>
      <c r="G1" s="153"/>
      <c r="H1" s="153"/>
      <c r="I1" s="154"/>
    </row>
    <row r="2" spans="1:9" x14ac:dyDescent="0.25">
      <c r="A2" s="168" t="s">
        <v>110</v>
      </c>
      <c r="B2" s="169"/>
      <c r="C2" s="169"/>
      <c r="D2" s="169"/>
      <c r="E2" s="169"/>
      <c r="F2" s="169"/>
      <c r="G2" s="169"/>
      <c r="H2" s="169"/>
      <c r="I2" s="170"/>
    </row>
    <row r="3" spans="1:9" x14ac:dyDescent="0.25">
      <c r="A3" s="168" t="s">
        <v>111</v>
      </c>
      <c r="B3" s="169"/>
      <c r="C3" s="169"/>
      <c r="D3" s="169"/>
      <c r="E3" s="169"/>
      <c r="F3" s="169"/>
      <c r="G3" s="169"/>
      <c r="H3" s="169"/>
      <c r="I3" s="170"/>
    </row>
    <row r="4" spans="1:9" ht="16.5" thickBot="1" x14ac:dyDescent="0.3">
      <c r="A4" s="175" t="s">
        <v>115</v>
      </c>
      <c r="B4" s="176"/>
      <c r="C4" s="176"/>
      <c r="D4" s="176"/>
      <c r="E4" s="176"/>
      <c r="F4" s="176"/>
      <c r="G4" s="176"/>
      <c r="H4" s="176"/>
      <c r="I4" s="177"/>
    </row>
    <row r="5" spans="1:9" ht="63" customHeight="1" thickBot="1" x14ac:dyDescent="0.3">
      <c r="A5" s="178" t="s">
        <v>116</v>
      </c>
      <c r="B5" s="179"/>
      <c r="C5" s="179"/>
      <c r="D5" s="179"/>
      <c r="E5" s="179"/>
      <c r="F5" s="179"/>
      <c r="G5" s="179"/>
      <c r="H5" s="179"/>
      <c r="I5" s="180"/>
    </row>
    <row r="6" spans="1:9" ht="409.5" customHeight="1" x14ac:dyDescent="0.25">
      <c r="A6" s="182" t="s">
        <v>126</v>
      </c>
      <c r="B6" s="183"/>
      <c r="C6" s="183"/>
      <c r="D6" s="183"/>
      <c r="E6" s="183"/>
      <c r="F6" s="183"/>
      <c r="G6" s="183"/>
      <c r="H6" s="183"/>
      <c r="I6" s="184"/>
    </row>
    <row r="7" spans="1:9" ht="409.5" customHeight="1" x14ac:dyDescent="0.25">
      <c r="A7" s="185" t="s">
        <v>127</v>
      </c>
      <c r="B7" s="181"/>
      <c r="C7" s="181"/>
      <c r="D7" s="181"/>
      <c r="E7" s="181"/>
      <c r="F7" s="181"/>
      <c r="G7" s="181"/>
      <c r="H7" s="181"/>
      <c r="I7" s="186"/>
    </row>
    <row r="8" spans="1:9" ht="327.60000000000002" customHeight="1" x14ac:dyDescent="0.25">
      <c r="A8" s="185" t="s">
        <v>128</v>
      </c>
      <c r="B8" s="181"/>
      <c r="C8" s="181"/>
      <c r="D8" s="181"/>
      <c r="E8" s="181"/>
      <c r="F8" s="181"/>
      <c r="G8" s="181"/>
      <c r="H8" s="181"/>
      <c r="I8" s="186"/>
    </row>
    <row r="9" spans="1:9" ht="409.5" customHeight="1" x14ac:dyDescent="0.25">
      <c r="A9" s="185" t="s">
        <v>129</v>
      </c>
      <c r="B9" s="181"/>
      <c r="C9" s="181"/>
      <c r="D9" s="181"/>
      <c r="E9" s="181"/>
      <c r="F9" s="181"/>
      <c r="G9" s="181"/>
      <c r="H9" s="181"/>
      <c r="I9" s="186"/>
    </row>
    <row r="10" spans="1:9" ht="408.95" customHeight="1" x14ac:dyDescent="0.25">
      <c r="A10" s="185" t="s">
        <v>131</v>
      </c>
      <c r="B10" s="181"/>
      <c r="C10" s="181"/>
      <c r="D10" s="181"/>
      <c r="E10" s="181"/>
      <c r="F10" s="181"/>
      <c r="G10" s="181"/>
      <c r="H10" s="181"/>
      <c r="I10" s="186"/>
    </row>
    <row r="11" spans="1:9" ht="165.95" customHeight="1" thickBot="1" x14ac:dyDescent="0.3">
      <c r="A11" s="187" t="s">
        <v>130</v>
      </c>
      <c r="B11" s="188"/>
      <c r="C11" s="188"/>
      <c r="D11" s="188"/>
      <c r="E11" s="188"/>
      <c r="F11" s="188"/>
      <c r="G11" s="188"/>
      <c r="H11" s="188"/>
      <c r="I11" s="189"/>
    </row>
  </sheetData>
  <mergeCells count="11">
    <mergeCell ref="A6:I6"/>
    <mergeCell ref="A1:I1"/>
    <mergeCell ref="A2:I2"/>
    <mergeCell ref="A3:I3"/>
    <mergeCell ref="A4:I4"/>
    <mergeCell ref="A5:I5"/>
    <mergeCell ref="A7:I7"/>
    <mergeCell ref="A8:I8"/>
    <mergeCell ref="A9:I9"/>
    <mergeCell ref="A10:I10"/>
    <mergeCell ref="A11:I11"/>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Requisitos y Cond. de Ejecu (4)</vt:lpstr>
      <vt:lpstr>Anexo</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Emilio Zamora Hidalgo</dc:creator>
  <cp:lastModifiedBy>Carlos Angulo Mendez</cp:lastModifiedBy>
  <cp:lastPrinted>2022-12-13T14:36:45Z</cp:lastPrinted>
  <dcterms:created xsi:type="dcterms:W3CDTF">2022-12-08T15:09:32Z</dcterms:created>
  <dcterms:modified xsi:type="dcterms:W3CDTF">2023-06-09T18:23:36Z</dcterms:modified>
</cp:coreProperties>
</file>